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Despesas Pessoal 2018" sheetId="1" r:id="rId1"/>
  </sheets>
  <definedNames>
    <definedName name="_xlnm.Print_Area" localSheetId="0">'Despesas Pessoal 2018'!$A$1:$M$43</definedName>
    <definedName name="_xlnm.Print_Titles" localSheetId="0">'Despesas Pessoal 2018'!$2:$4</definedName>
  </definedNames>
  <calcPr calcId="145621"/>
</workbook>
</file>

<file path=xl/calcChain.xml><?xml version="1.0" encoding="utf-8"?>
<calcChain xmlns="http://schemas.openxmlformats.org/spreadsheetml/2006/main">
  <c r="M7" i="1" l="1"/>
  <c r="M27" i="1"/>
  <c r="M6" i="1"/>
  <c r="M5" i="1" l="1"/>
  <c r="L7" i="1"/>
  <c r="L6" i="1" s="1"/>
  <c r="L27" i="1"/>
  <c r="L5" i="1" l="1"/>
  <c r="K7" i="1"/>
  <c r="K27" i="1" l="1"/>
  <c r="K5" i="1" s="1"/>
  <c r="K6" i="1"/>
  <c r="J7" i="1" l="1"/>
  <c r="J6" i="1" s="1"/>
  <c r="J27" i="1"/>
  <c r="J5" i="1" l="1"/>
  <c r="I27" i="1"/>
  <c r="H27" i="1"/>
  <c r="H6" i="1"/>
  <c r="I7" i="1"/>
  <c r="I6" i="1" s="1"/>
  <c r="H7" i="1"/>
  <c r="I5" i="1" l="1"/>
  <c r="H5" i="1"/>
  <c r="G7" i="1" l="1"/>
  <c r="F7" i="1"/>
  <c r="G27" i="1" l="1"/>
  <c r="G6" i="1"/>
  <c r="G5" i="1" l="1"/>
  <c r="F27" i="1"/>
  <c r="F6" i="1" l="1"/>
  <c r="F5" i="1" s="1"/>
  <c r="E27" i="1"/>
  <c r="E6" i="1"/>
  <c r="E5" i="1" l="1"/>
  <c r="D27" i="1"/>
  <c r="D6" i="1"/>
  <c r="C6" i="1"/>
  <c r="D5" i="1" l="1"/>
  <c r="C27" i="1"/>
  <c r="C5" i="1" s="1"/>
  <c r="B6" i="1"/>
  <c r="B27" i="1" l="1"/>
  <c r="B5" i="1" s="1"/>
</calcChain>
</file>

<file path=xl/sharedStrings.xml><?xml version="1.0" encoding="utf-8"?>
<sst xmlns="http://schemas.openxmlformats.org/spreadsheetml/2006/main" count="174" uniqueCount="47">
  <si>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</si>
  <si>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</si>
  <si>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</si>
  <si>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</si>
  <si>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</si>
  <si>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</si>
  <si>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</si>
  <si>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DIARIAS / AJUDA DE CUSTO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</si>
  <si>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</si>
  <si>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</si>
  <si>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</si>
  <si>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</si>
  <si>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RELATÓRIO DESPESAS COM PESSOAL 2018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</si>
  <si>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</si>
  <si>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</si>
  <si>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</si>
  <si>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</si>
  <si>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</si>
  <si>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</si>
  <si>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</si>
  <si>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</si>
  <si>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</si>
  <si>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</si>
  <si>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</si>
  <si>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</si>
  <si>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</si>
  <si>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</si>
  <si>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</si>
  <si>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</si>
  <si>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</si>
  <si>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</si>
  <si>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</si>
  <si>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</si>
  <si>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r>
      <rPr>
        <b/>
        <sz val="13"/>
        <rFont val="Arial"/>
        <family val="2"/>
      </rPr>
      <t>*</t>
    </r>
    <r>
      <rPr>
        <sz val="13"/>
        <rFont val="Arial"/>
        <family val="2"/>
      </rPr>
      <t xml:space="preserve"> HONORÁRIOS CONSELHO DE ADMINISTRAÇÃO</t>
    </r>
  </si>
  <si>
    <t>Honorários de 07 conselheiros  + INSS + IRRF + Fundação Copel.</t>
  </si>
  <si>
    <t>Honorários de  07 conselheiros + INSS + IRRF + Fundação Copel.</t>
  </si>
  <si>
    <t>Honorários de 06 conselheiros + INSS + IRRF + Fundação Copel.</t>
  </si>
  <si>
    <t>Honorários de 05 conselheiros + INSS + IRRF + Fundação Copel.</t>
  </si>
  <si>
    <t>Honorários de 07 conselheiros + pgto. retroativo de um deles + INSS + IRRF + Fundação Copel.</t>
  </si>
  <si>
    <t>Honorários de 06 conselheiros + reajuste de valores dos honorários.</t>
  </si>
  <si>
    <t>Honorários de 06 conselheiros + 01 cons. pgto. proporcional + INSS + IRRF + Fundação Copel.</t>
  </si>
  <si>
    <t>PREVIDÊNCIA PRIVADA - DIRETORIA</t>
  </si>
  <si>
    <t>PREVIDÊNCIA PRIVADA  - CONSELHEIROS</t>
  </si>
  <si>
    <t>PREVIDÊNCIA PRIVADA - FUNCIONÁRIOS</t>
  </si>
  <si>
    <t>AUXÍLIO CRECHE</t>
  </si>
  <si>
    <t>Honorários de 07 conselheiros + pgto. proporcional do mês anterior de 01 conselheiro + INSS + IRRF + Fundação Copel.</t>
  </si>
  <si>
    <t>Honorários de 09 conselheiros + INSS + IRRF + Fundação Copel.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</si>
</sst>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  <numFmt numFmtId="167" formatCode="&quot;R$&quot;\ #,##0.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43" fontId="0" fillId="0" borderId="0" xfId="0" applyNumberFormat="1" applyFill="1"/>
    <xf numFmtId="166" fontId="0" fillId="0" borderId="0" xfId="0" applyNumberFormat="1"/>
    <xf numFmtId="43" fontId="0" fillId="0" borderId="0" xfId="0" applyNumberFormat="1"/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Alignment="1"/>
    <xf numFmtId="43" fontId="6" fillId="0" borderId="1" xfId="1" applyFont="1" applyBorder="1" applyAlignment="1">
      <alignment horizontal="center" wrapText="1"/>
    </xf>
    <xf numFmtId="43" fontId="6" fillId="4" borderId="1" xfId="1" applyFont="1" applyFill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167" fontId="6" fillId="0" borderId="1" xfId="1" applyNumberFormat="1" applyFont="1" applyBorder="1" applyAlignment="1">
      <alignment horizontal="left" wrapText="1" indent="9"/>
    </xf>
    <xf numFmtId="167" fontId="6" fillId="0" borderId="1" xfId="1" applyNumberFormat="1" applyFont="1" applyBorder="1" applyAlignment="1">
      <alignment horizontal="left" indent="9"/>
    </xf>
    <xf numFmtId="166" fontId="6" fillId="0" borderId="1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left" indent="1"/>
    </xf>
    <xf numFmtId="0" fontId="4" fillId="0" borderId="0" xfId="0" applyFont="1" applyBorder="1" applyAlignment="1">
      <alignment horizontal="center" vertical="center" wrapText="1"/>
    </xf>
    <xf numFmtId="43" fontId="5" fillId="3" borderId="1" xfId="1" applyFont="1" applyFill="1" applyBorder="1" applyAlignment="1">
      <alignment wrapText="1"/>
    </xf>
    <xf numFmtId="43" fontId="6" fillId="0" borderId="1" xfId="1" applyFont="1" applyBorder="1" applyAlignment="1">
      <alignment wrapText="1"/>
    </xf>
    <xf numFmtId="43" fontId="2" fillId="0" borderId="1" xfId="1" applyFont="1" applyBorder="1" applyAlignment="1">
      <alignment horizontal="center" wrapText="1"/>
    </xf>
    <xf numFmtId="43" fontId="7" fillId="0" borderId="1" xfId="1" applyFont="1" applyBorder="1" applyAlignment="1">
      <alignment horizontal="center" wrapText="1"/>
    </xf>
    <xf numFmtId="167" fontId="6" fillId="0" borderId="1" xfId="1" applyNumberFormat="1" applyFont="1" applyBorder="1" applyAlignment="1">
      <alignment horizontal="left" indent="11"/>
    </xf>
    <xf numFmtId="0" fontId="5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3" fontId="5" fillId="0" borderId="1" xfId="0" applyNumberFormat="1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3" fontId="5" fillId="2" borderId="1" xfId="1" applyFont="1" applyFill="1" applyBorder="1" applyAlignment="1">
      <alignment horizontal="left" wrapText="1"/>
    </xf>
    <xf numFmtId="43" fontId="9" fillId="0" borderId="0" xfId="0" applyNumberFormat="1" applyFont="1" applyFill="1"/>
    <xf numFmtId="0" fontId="9" fillId="0" borderId="0" xfId="0" applyFont="1" applyFill="1" applyAlignment="1">
      <alignment horizontal="left" wrapText="1"/>
    </xf>
    <xf numFmtId="43" fontId="5" fillId="5" borderId="1" xfId="1" applyFont="1" applyFill="1" applyBorder="1" applyAlignment="1">
      <alignment horizontal="left" wrapText="1"/>
    </xf>
    <xf numFmtId="43" fontId="9" fillId="0" borderId="0" xfId="0" applyNumberFormat="1" applyFont="1" applyFill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43" fontId="5" fillId="5" borderId="1" xfId="1" applyFont="1" applyFill="1" applyBorder="1" applyAlignment="1">
      <alignment horizontal="left" indent="1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106172</xdr:colOff>
      <xdr:row>0</xdr:row>
      <xdr:rowOff>7328</xdr:rowOff>
    </xdr:from>
    <xdr:to>
      <xdr:col>0</xdr:col>
      <xdr:colOff>2182089</xdr:colOff>
      <xdr:row>2</xdr:row>
      <xdr:rowOff>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2" y="7328"/>
          <a:ext cx="2075917" cy="650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tabSelected="1" view="pageBreakPreview" topLeftCell="A22" zoomScale="70" zoomScaleNormal="100" zoomScaleSheetLayoutView="70" workbookViewId="0">
      <selection activeCell="A29" sqref="A29"/>
    </sheetView>
  </sheetViews>
  <sheetFormatPr defaultRowHeight="12.75" x14ac:dyDescent="0.2"/>
  <cols>
    <col min="1" max="1" width="64.85546875" customWidth="1"/>
    <col min="2" max="4" width="23.7109375" customWidth="1"/>
    <col min="5" max="5" width="25.5703125" customWidth="1"/>
    <col min="6" max="8" width="23.7109375" customWidth="1"/>
    <col min="9" max="10" width="23.7109375" style="1" customWidth="1"/>
    <col min="11" max="11" width="26.42578125" style="1" customWidth="1"/>
    <col min="12" max="12" width="24.5703125" style="1" customWidth="1"/>
    <col min="13" max="13" width="23.42578125" style="1" customWidth="1"/>
    <col min="14" max="14" width="40.140625" style="1" customWidth="1"/>
    <col min="15" max="15" width="24.42578125" style="1" customWidth="1"/>
    <col min="16" max="16" width="29.7109375" style="1" customWidth="1"/>
    <col min="17" max="17" width="5" style="1" customWidth="1"/>
    <col min="18" max="18" width="25.5703125" style="1" customWidth="1"/>
    <col min="19" max="16384" width="9.140625" style="1"/>
  </cols>
  <sheetData>
    <row r="1" spans="1:18" ht="15" customHeight="1" x14ac:dyDescent="0.2"/>
    <row r="2" spans="1:18" ht="36.75" customHeight="1" x14ac:dyDescent="0.4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O2" s="34"/>
      <c r="P2" s="34"/>
      <c r="R2" s="34"/>
    </row>
    <row r="3" spans="1:18" ht="21" customHeight="1" x14ac:dyDescent="0.2">
      <c r="A3" s="8"/>
      <c r="B3" s="8"/>
      <c r="C3" s="8"/>
      <c r="D3" s="8"/>
      <c r="E3" s="8"/>
      <c r="F3" s="8"/>
      <c r="G3" s="8"/>
      <c r="H3" s="8"/>
      <c r="I3" s="8"/>
      <c r="J3" s="19"/>
      <c r="K3" s="21"/>
      <c r="L3" s="21"/>
    </row>
    <row r="4" spans="1:18" ht="35.1" customHeight="1" x14ac:dyDescent="0.2">
      <c r="A4" s="38"/>
      <c r="B4" s="39">
        <v>43101</v>
      </c>
      <c r="C4" s="39">
        <v>43132</v>
      </c>
      <c r="D4" s="39">
        <v>43160</v>
      </c>
      <c r="E4" s="39">
        <v>43191</v>
      </c>
      <c r="F4" s="39">
        <v>43221</v>
      </c>
      <c r="G4" s="39">
        <v>43252</v>
      </c>
      <c r="H4" s="39">
        <v>43282</v>
      </c>
      <c r="I4" s="39">
        <v>43313</v>
      </c>
      <c r="J4" s="39">
        <v>43344</v>
      </c>
      <c r="K4" s="39">
        <v>43374</v>
      </c>
      <c r="L4" s="39">
        <v>43405</v>
      </c>
      <c r="M4" s="39">
        <v>43435</v>
      </c>
    </row>
    <row r="5" spans="1:18" s="2" customFormat="1" ht="35.1" customHeight="1" x14ac:dyDescent="0.4">
      <c r="A5" s="32" t="s">
        <v>4</v>
      </c>
      <c r="B5" s="33">
        <f t="shared" ref="B5:I5" si="0">B6+B27</f>
        <v>344374.41</v>
      </c>
      <c r="C5" s="33">
        <f t="shared" si="0"/>
        <v>281397.86000000004</v>
      </c>
      <c r="D5" s="33">
        <f t="shared" si="0"/>
        <v>281930.92000000004</v>
      </c>
      <c r="E5" s="33">
        <f t="shared" si="0"/>
        <v>294733.79000000004</v>
      </c>
      <c r="F5" s="33">
        <f t="shared" si="0"/>
        <v>308218.01</v>
      </c>
      <c r="G5" s="33">
        <f t="shared" si="0"/>
        <v>375834.63000000006</v>
      </c>
      <c r="H5" s="33">
        <f t="shared" si="0"/>
        <v>297382.13</v>
      </c>
      <c r="I5" s="33">
        <f t="shared" si="0"/>
        <v>320527.61</v>
      </c>
      <c r="J5" s="33">
        <f>J6+J27</f>
        <v>298378.33999999997</v>
      </c>
      <c r="K5" s="33">
        <f>K6+K27</f>
        <v>317466.64</v>
      </c>
      <c r="L5" s="33">
        <f>L6+L27</f>
        <v>321064.58000000007</v>
      </c>
      <c r="M5" s="33">
        <f>M6+M27</f>
        <v>441672.71</v>
      </c>
      <c r="N5" s="34"/>
    </row>
    <row r="6" spans="1:18" s="2" customFormat="1" ht="35.1" customHeight="1" x14ac:dyDescent="0.4">
      <c r="A6" s="40" t="s">
        <v>2</v>
      </c>
      <c r="B6" s="36">
        <f t="shared" ref="B6:G6" si="1">SUM(B7:B25)</f>
        <v>191029.63</v>
      </c>
      <c r="C6" s="36">
        <f t="shared" si="1"/>
        <v>138290.46000000002</v>
      </c>
      <c r="D6" s="36">
        <f t="shared" si="1"/>
        <v>142049.85</v>
      </c>
      <c r="E6" s="36">
        <f t="shared" si="1"/>
        <v>143781.75</v>
      </c>
      <c r="F6" s="36">
        <f t="shared" si="1"/>
        <v>165120.57000000004</v>
      </c>
      <c r="G6" s="36">
        <f t="shared" si="1"/>
        <v>228467.75000000006</v>
      </c>
      <c r="H6" s="36">
        <f t="shared" ref="H6:M6" si="2">SUM(H7:H25)</f>
        <v>147501.75</v>
      </c>
      <c r="I6" s="36">
        <f t="shared" si="2"/>
        <v>170504.08000000002</v>
      </c>
      <c r="J6" s="36">
        <f t="shared" si="2"/>
        <v>149228.81</v>
      </c>
      <c r="K6" s="36">
        <f t="shared" si="2"/>
        <v>166859.67999999996</v>
      </c>
      <c r="L6" s="41">
        <f t="shared" si="2"/>
        <v>174303.2</v>
      </c>
      <c r="M6" s="41">
        <f t="shared" si="2"/>
        <v>225103.43</v>
      </c>
      <c r="N6" s="34"/>
    </row>
    <row r="7" spans="1:18" s="6" customFormat="1" ht="35.1" customHeight="1" x14ac:dyDescent="0.4">
      <c r="A7" s="28" t="s">
        <v>31</v>
      </c>
      <c r="B7" s="15">
        <v>80942.03</v>
      </c>
      <c r="C7" s="15">
        <v>76982.11</v>
      </c>
      <c r="D7" s="15">
        <v>80265.87</v>
      </c>
      <c r="E7" s="15">
        <v>82486.490000000005</v>
      </c>
      <c r="F7" s="15">
        <f>79999.55+1171.88</f>
        <v>81171.430000000008</v>
      </c>
      <c r="G7" s="15">
        <f>76879.3+1171.88</f>
        <v>78051.180000000008</v>
      </c>
      <c r="H7" s="15">
        <f>81168.59+1190.16</f>
        <v>82358.75</v>
      </c>
      <c r="I7" s="15">
        <f>69984.98+1190.16</f>
        <v>71175.14</v>
      </c>
      <c r="J7" s="15">
        <f>82213.01+1190.16</f>
        <v>83403.17</v>
      </c>
      <c r="K7" s="15">
        <f>81561.69+1190.16</f>
        <v>82751.850000000006</v>
      </c>
      <c r="L7" s="20">
        <f>74539.21+1190.16</f>
        <v>75729.37000000001</v>
      </c>
      <c r="M7" s="20">
        <f>81637.2+1190.16</f>
        <v>82827.360000000001</v>
      </c>
      <c r="N7" s="34"/>
      <c r="P7" s="35"/>
      <c r="R7" s="34"/>
    </row>
    <row r="8" spans="1:18" s="6" customFormat="1" ht="35.1" customHeight="1" x14ac:dyDescent="0.4">
      <c r="A8" s="28" t="s">
        <v>30</v>
      </c>
      <c r="B8" s="15">
        <v>15603.06</v>
      </c>
      <c r="C8" s="17" t="s">
        <v>15</v>
      </c>
      <c r="D8" s="17" t="s">
        <v>15</v>
      </c>
      <c r="E8" s="17" t="s">
        <v>15</v>
      </c>
      <c r="F8" s="15">
        <v>22861.8</v>
      </c>
      <c r="G8" s="17" t="s">
        <v>15</v>
      </c>
      <c r="H8" s="17" t="s">
        <v>15</v>
      </c>
      <c r="I8" s="15">
        <v>35808.89</v>
      </c>
      <c r="J8" s="16" t="s">
        <v>15</v>
      </c>
      <c r="K8" s="15">
        <v>22407.89</v>
      </c>
      <c r="L8" s="26" t="s">
        <v>15</v>
      </c>
      <c r="M8" s="20">
        <v>10679.42</v>
      </c>
      <c r="N8" s="34"/>
      <c r="P8" s="35"/>
    </row>
    <row r="9" spans="1:18" s="6" customFormat="1" ht="35.1" customHeight="1" x14ac:dyDescent="0.4">
      <c r="A9" s="28" t="s">
        <v>29</v>
      </c>
      <c r="B9" s="15">
        <v>26472.94</v>
      </c>
      <c r="C9" s="17" t="s">
        <v>15</v>
      </c>
      <c r="D9" s="17" t="s">
        <v>15</v>
      </c>
      <c r="E9" s="17" t="s">
        <v>15</v>
      </c>
      <c r="F9" s="17" t="s">
        <v>15</v>
      </c>
      <c r="G9" s="18">
        <v>5316.57</v>
      </c>
      <c r="H9" s="17" t="s">
        <v>15</v>
      </c>
      <c r="I9" s="16" t="s">
        <v>15</v>
      </c>
      <c r="J9" s="16" t="s">
        <v>15</v>
      </c>
      <c r="K9" s="16" t="s">
        <v>15</v>
      </c>
      <c r="L9" s="20">
        <v>33906.949999999997</v>
      </c>
      <c r="M9" s="20">
        <v>26284.77</v>
      </c>
      <c r="N9" s="34"/>
      <c r="P9" s="35"/>
    </row>
    <row r="10" spans="1:18" s="6" customFormat="1" ht="35.1" customHeight="1" x14ac:dyDescent="0.4">
      <c r="A10" s="28" t="s">
        <v>14</v>
      </c>
      <c r="B10" s="15">
        <v>22915.09</v>
      </c>
      <c r="C10" s="15">
        <v>22343.34</v>
      </c>
      <c r="D10" s="15">
        <v>22988.41</v>
      </c>
      <c r="E10" s="15">
        <v>22343.33</v>
      </c>
      <c r="F10" s="15">
        <v>22343.33</v>
      </c>
      <c r="G10" s="15">
        <v>22383.72</v>
      </c>
      <c r="H10" s="15">
        <v>24391.81</v>
      </c>
      <c r="I10" s="20">
        <v>22691.85</v>
      </c>
      <c r="J10" s="20">
        <v>24201.47</v>
      </c>
      <c r="K10" s="20">
        <v>22691.85</v>
      </c>
      <c r="L10" s="20">
        <v>22691.84</v>
      </c>
      <c r="M10" s="20">
        <v>46321.65</v>
      </c>
      <c r="N10" s="34"/>
      <c r="P10" s="35"/>
    </row>
    <row r="11" spans="1:18" s="6" customFormat="1" ht="35.1" customHeight="1" x14ac:dyDescent="0.4">
      <c r="A11" s="28" t="s">
        <v>0</v>
      </c>
      <c r="B11" s="15">
        <v>11954.75</v>
      </c>
      <c r="C11" s="15">
        <v>6547.49</v>
      </c>
      <c r="D11" s="15">
        <v>6736.52</v>
      </c>
      <c r="E11" s="15">
        <v>6547.49</v>
      </c>
      <c r="F11" s="15">
        <v>6547.49</v>
      </c>
      <c r="G11" s="15">
        <v>6585.96</v>
      </c>
      <c r="H11" s="15">
        <v>7664.76</v>
      </c>
      <c r="I11" s="20">
        <v>6649.63</v>
      </c>
      <c r="J11" s="20">
        <v>7092</v>
      </c>
      <c r="K11" s="20">
        <v>6649.63</v>
      </c>
      <c r="L11" s="20">
        <v>6649.63</v>
      </c>
      <c r="M11" s="20">
        <v>9637.0400000000009</v>
      </c>
      <c r="N11" s="34"/>
      <c r="P11" s="35"/>
    </row>
    <row r="12" spans="1:18" s="6" customFormat="1" ht="35.1" customHeight="1" x14ac:dyDescent="0.4">
      <c r="A12" s="28" t="s">
        <v>28</v>
      </c>
      <c r="B12" s="15">
        <v>6828.53</v>
      </c>
      <c r="C12" s="15">
        <v>5784.55</v>
      </c>
      <c r="D12" s="15">
        <v>5734.21</v>
      </c>
      <c r="E12" s="15">
        <v>5790.59</v>
      </c>
      <c r="F12" s="15">
        <v>5931.32</v>
      </c>
      <c r="G12" s="15">
        <v>5745.86</v>
      </c>
      <c r="H12" s="15">
        <v>5866.47</v>
      </c>
      <c r="I12" s="20">
        <v>7739.51</v>
      </c>
      <c r="J12" s="20">
        <v>6467.25</v>
      </c>
      <c r="K12" s="20">
        <v>6188.49</v>
      </c>
      <c r="L12" s="20">
        <v>6449.46</v>
      </c>
      <c r="M12" s="20">
        <v>6644.68</v>
      </c>
      <c r="N12" s="34"/>
      <c r="P12" s="35"/>
    </row>
    <row r="13" spans="1:18" s="6" customFormat="1" ht="35.1" customHeight="1" x14ac:dyDescent="0.4">
      <c r="A13" s="30" t="s">
        <v>11</v>
      </c>
      <c r="B13" s="15">
        <v>843.84</v>
      </c>
      <c r="C13" s="15">
        <v>787.47</v>
      </c>
      <c r="D13" s="15">
        <v>787.47</v>
      </c>
      <c r="E13" s="15">
        <v>787.47</v>
      </c>
      <c r="F13" s="15">
        <v>787.47</v>
      </c>
      <c r="G13" s="15">
        <v>787.47</v>
      </c>
      <c r="H13" s="15">
        <v>787.47</v>
      </c>
      <c r="I13" s="20">
        <v>787.47</v>
      </c>
      <c r="J13" s="20">
        <v>787.47</v>
      </c>
      <c r="K13" s="20">
        <v>787.47</v>
      </c>
      <c r="L13" s="20">
        <v>787.47</v>
      </c>
      <c r="M13" s="20">
        <v>787.47</v>
      </c>
      <c r="N13" s="34"/>
      <c r="P13" s="35"/>
    </row>
    <row r="14" spans="1:18" s="6" customFormat="1" ht="35.1" customHeight="1" x14ac:dyDescent="0.4">
      <c r="A14" s="28" t="s">
        <v>27</v>
      </c>
      <c r="B14" s="15">
        <v>9156.93</v>
      </c>
      <c r="C14" s="15">
        <v>9156.93</v>
      </c>
      <c r="D14" s="15">
        <v>9156.93</v>
      </c>
      <c r="E14" s="15">
        <v>9156.93</v>
      </c>
      <c r="F14" s="15">
        <v>8994.0499999999993</v>
      </c>
      <c r="G14" s="15">
        <v>9282.91</v>
      </c>
      <c r="H14" s="15">
        <v>8842.1299999999992</v>
      </c>
      <c r="I14" s="20">
        <v>9974.52</v>
      </c>
      <c r="J14" s="20">
        <v>9316.18</v>
      </c>
      <c r="K14" s="20">
        <v>8835.0300000000007</v>
      </c>
      <c r="L14" s="20">
        <v>9362.42</v>
      </c>
      <c r="M14" s="20">
        <v>18633.46</v>
      </c>
      <c r="N14" s="34"/>
      <c r="P14" s="35"/>
    </row>
    <row r="15" spans="1:18" s="6" customFormat="1" ht="35.1" customHeight="1" x14ac:dyDescent="0.4">
      <c r="A15" s="28" t="s">
        <v>1</v>
      </c>
      <c r="B15" s="15">
        <v>646</v>
      </c>
      <c r="C15" s="15">
        <v>714</v>
      </c>
      <c r="D15" s="15">
        <v>714</v>
      </c>
      <c r="E15" s="15">
        <v>714</v>
      </c>
      <c r="F15" s="15">
        <v>578</v>
      </c>
      <c r="G15" s="15">
        <v>374</v>
      </c>
      <c r="H15" s="15">
        <v>391</v>
      </c>
      <c r="I15" s="20">
        <v>472.95</v>
      </c>
      <c r="J15" s="20">
        <v>374</v>
      </c>
      <c r="K15" s="20">
        <v>170</v>
      </c>
      <c r="L15" s="20">
        <v>127.5</v>
      </c>
      <c r="M15" s="20">
        <v>561</v>
      </c>
      <c r="N15" s="34"/>
      <c r="P15" s="35"/>
    </row>
    <row r="16" spans="1:18" s="6" customFormat="1" ht="35.1" customHeight="1" x14ac:dyDescent="0.4">
      <c r="A16" s="28" t="s">
        <v>26</v>
      </c>
      <c r="B16" s="15">
        <v>2160.66</v>
      </c>
      <c r="C16" s="15">
        <v>2160.66</v>
      </c>
      <c r="D16" s="15">
        <v>2160.66</v>
      </c>
      <c r="E16" s="15">
        <v>2449.66</v>
      </c>
      <c r="F16" s="15">
        <v>2449.66</v>
      </c>
      <c r="G16" s="15">
        <v>2449.66</v>
      </c>
      <c r="H16" s="15">
        <v>2483.36</v>
      </c>
      <c r="I16" s="20">
        <v>2483.36</v>
      </c>
      <c r="J16" s="20">
        <v>2483.36</v>
      </c>
      <c r="K16" s="20">
        <v>2483.36</v>
      </c>
      <c r="L16" s="20">
        <v>2483.36</v>
      </c>
      <c r="M16" s="20">
        <v>2483.36</v>
      </c>
      <c r="N16" s="34"/>
      <c r="P16" s="35"/>
    </row>
    <row r="17" spans="1:18" s="6" customFormat="1" ht="35.1" customHeight="1" x14ac:dyDescent="0.4">
      <c r="A17" s="28" t="s">
        <v>25</v>
      </c>
      <c r="B17" s="17" t="s">
        <v>15</v>
      </c>
      <c r="C17" s="17" t="s">
        <v>15</v>
      </c>
      <c r="D17" s="17" t="s">
        <v>15</v>
      </c>
      <c r="E17" s="17" t="s">
        <v>15</v>
      </c>
      <c r="F17" s="17" t="s">
        <v>15</v>
      </c>
      <c r="G17" s="17" t="s">
        <v>15</v>
      </c>
      <c r="H17" s="17" t="s">
        <v>15</v>
      </c>
      <c r="I17" s="16" t="s">
        <v>15</v>
      </c>
      <c r="J17" s="16" t="s">
        <v>15</v>
      </c>
      <c r="K17" s="16" t="s">
        <v>15</v>
      </c>
      <c r="L17" s="16" t="s">
        <v>15</v>
      </c>
      <c r="M17" s="16" t="s">
        <v>15</v>
      </c>
      <c r="N17" s="34"/>
    </row>
    <row r="18" spans="1:18" s="6" customFormat="1" ht="35.1" customHeight="1" x14ac:dyDescent="0.4">
      <c r="A18" s="28" t="s">
        <v>6</v>
      </c>
      <c r="B18" s="17" t="s">
        <v>15</v>
      </c>
      <c r="C18" s="17" t="s">
        <v>15</v>
      </c>
      <c r="D18" s="17" t="s">
        <v>15</v>
      </c>
      <c r="E18" s="17" t="s">
        <v>15</v>
      </c>
      <c r="F18" s="17" t="s">
        <v>15</v>
      </c>
      <c r="G18" s="17" t="s">
        <v>15</v>
      </c>
      <c r="H18" s="17" t="s">
        <v>15</v>
      </c>
      <c r="I18" s="16" t="s">
        <v>15</v>
      </c>
      <c r="J18" s="16" t="s">
        <v>15</v>
      </c>
      <c r="K18" s="16" t="s">
        <v>15</v>
      </c>
      <c r="L18" s="16" t="s">
        <v>15</v>
      </c>
      <c r="M18" s="16" t="s">
        <v>15</v>
      </c>
      <c r="N18" s="34"/>
    </row>
    <row r="19" spans="1:18" s="6" customFormat="1" ht="35.1" customHeight="1" x14ac:dyDescent="0.4">
      <c r="A19" s="28" t="s">
        <v>7</v>
      </c>
      <c r="B19" s="17" t="s">
        <v>15</v>
      </c>
      <c r="C19" s="17" t="s">
        <v>15</v>
      </c>
      <c r="D19" s="17" t="s">
        <v>15</v>
      </c>
      <c r="E19" s="17" t="s">
        <v>15</v>
      </c>
      <c r="F19" s="17" t="s">
        <v>15</v>
      </c>
      <c r="G19" s="17" t="s">
        <v>15</v>
      </c>
      <c r="H19" s="17" t="s">
        <v>15</v>
      </c>
      <c r="I19" s="16" t="s">
        <v>15</v>
      </c>
      <c r="J19" s="16" t="s">
        <v>15</v>
      </c>
      <c r="K19" s="16" t="s">
        <v>15</v>
      </c>
      <c r="L19" s="16" t="s">
        <v>15</v>
      </c>
      <c r="M19" s="16" t="s">
        <v>15</v>
      </c>
      <c r="N19" s="34"/>
    </row>
    <row r="20" spans="1:18" s="6" customFormat="1" ht="35.1" customHeight="1" x14ac:dyDescent="0.4">
      <c r="A20" s="28" t="s">
        <v>23</v>
      </c>
      <c r="B20" s="17" t="s">
        <v>15</v>
      </c>
      <c r="C20" s="17" t="s">
        <v>15</v>
      </c>
      <c r="D20" s="17" t="s">
        <v>15</v>
      </c>
      <c r="E20" s="17" t="s">
        <v>15</v>
      </c>
      <c r="F20" s="17" t="s">
        <v>15</v>
      </c>
      <c r="G20" s="17" t="s">
        <v>15</v>
      </c>
      <c r="H20" s="17" t="s">
        <v>15</v>
      </c>
      <c r="I20" s="16" t="s">
        <v>15</v>
      </c>
      <c r="J20" s="16" t="s">
        <v>15</v>
      </c>
      <c r="K20" s="16" t="s">
        <v>15</v>
      </c>
      <c r="L20" s="16" t="s">
        <v>15</v>
      </c>
      <c r="M20" s="16" t="s">
        <v>15</v>
      </c>
      <c r="N20" s="34"/>
    </row>
    <row r="21" spans="1:18" s="6" customFormat="1" ht="35.1" customHeight="1" x14ac:dyDescent="0.4">
      <c r="A21" s="28" t="s">
        <v>22</v>
      </c>
      <c r="B21" s="17" t="s">
        <v>15</v>
      </c>
      <c r="C21" s="17" t="s">
        <v>15</v>
      </c>
      <c r="D21" s="17" t="s">
        <v>15</v>
      </c>
      <c r="E21" s="17" t="s">
        <v>15</v>
      </c>
      <c r="F21" s="17" t="s">
        <v>15</v>
      </c>
      <c r="G21" s="17" t="s">
        <v>15</v>
      </c>
      <c r="H21" s="17" t="s">
        <v>15</v>
      </c>
      <c r="I21" s="16" t="s">
        <v>15</v>
      </c>
      <c r="J21" s="16" t="s">
        <v>15</v>
      </c>
      <c r="K21" s="16" t="s">
        <v>15</v>
      </c>
      <c r="L21" s="16" t="s">
        <v>15</v>
      </c>
      <c r="M21" s="16" t="s">
        <v>15</v>
      </c>
      <c r="N21" s="34"/>
    </row>
    <row r="22" spans="1:18" s="6" customFormat="1" ht="35.1" customHeight="1" x14ac:dyDescent="0.4">
      <c r="A22" s="28" t="s">
        <v>5</v>
      </c>
      <c r="B22" s="17" t="s">
        <v>15</v>
      </c>
      <c r="C22" s="17" t="s">
        <v>15</v>
      </c>
      <c r="D22" s="17" t="s">
        <v>15</v>
      </c>
      <c r="E22" s="17" t="s">
        <v>15</v>
      </c>
      <c r="F22" s="17" t="s">
        <v>15</v>
      </c>
      <c r="G22" s="15">
        <v>83120.460000000006</v>
      </c>
      <c r="H22" s="17" t="s">
        <v>15</v>
      </c>
      <c r="I22" s="16" t="s">
        <v>15</v>
      </c>
      <c r="J22" s="16" t="s">
        <v>15</v>
      </c>
      <c r="K22" s="16" t="s">
        <v>15</v>
      </c>
      <c r="L22" s="16" t="s">
        <v>15</v>
      </c>
      <c r="M22" s="16" t="s">
        <v>15</v>
      </c>
      <c r="N22" s="34"/>
      <c r="P22" s="35"/>
    </row>
    <row r="23" spans="1:18" s="6" customFormat="1" ht="35.1" customHeight="1" x14ac:dyDescent="0.4">
      <c r="A23" s="28" t="s">
        <v>44</v>
      </c>
      <c r="B23" s="15">
        <v>442.48</v>
      </c>
      <c r="C23" s="15">
        <v>442.48</v>
      </c>
      <c r="D23" s="15">
        <v>442.48</v>
      </c>
      <c r="E23" s="15">
        <v>442.48</v>
      </c>
      <c r="F23" s="15">
        <v>442.48</v>
      </c>
      <c r="G23" s="15">
        <v>442.48</v>
      </c>
      <c r="H23" s="15">
        <v>450</v>
      </c>
      <c r="I23" s="15">
        <v>450</v>
      </c>
      <c r="J23" s="15">
        <v>450</v>
      </c>
      <c r="K23" s="15">
        <v>450</v>
      </c>
      <c r="L23" s="15">
        <v>450</v>
      </c>
      <c r="M23" s="15">
        <v>450</v>
      </c>
      <c r="N23" s="34"/>
      <c r="P23" s="35"/>
    </row>
    <row r="24" spans="1:18" s="6" customFormat="1" ht="35.1" customHeight="1" x14ac:dyDescent="0.4">
      <c r="A24" s="28" t="s">
        <v>43</v>
      </c>
      <c r="B24" s="15">
        <v>8076.2</v>
      </c>
      <c r="C24" s="15">
        <v>8384.31</v>
      </c>
      <c r="D24" s="15">
        <v>8076.18</v>
      </c>
      <c r="E24" s="15">
        <v>8076.19</v>
      </c>
      <c r="F24" s="15">
        <v>8026.42</v>
      </c>
      <c r="G24" s="15">
        <v>8940.36</v>
      </c>
      <c r="H24" s="15">
        <v>8226.0400000000009</v>
      </c>
      <c r="I24" s="15">
        <v>8946.01</v>
      </c>
      <c r="J24" s="15">
        <v>8226.06</v>
      </c>
      <c r="K24" s="15">
        <v>8122.86</v>
      </c>
      <c r="L24" s="15">
        <v>8570.2000000000007</v>
      </c>
      <c r="M24" s="15">
        <v>16245.72</v>
      </c>
      <c r="N24" s="34"/>
      <c r="P24" s="35"/>
    </row>
    <row r="25" spans="1:18" s="6" customFormat="1" ht="35.1" customHeight="1" x14ac:dyDescent="0.4">
      <c r="A25" s="28" t="s">
        <v>24</v>
      </c>
      <c r="B25" s="15">
        <v>4987.12</v>
      </c>
      <c r="C25" s="15">
        <v>4987.12</v>
      </c>
      <c r="D25" s="15">
        <v>4987.12</v>
      </c>
      <c r="E25" s="15">
        <v>4987.12</v>
      </c>
      <c r="F25" s="15">
        <v>4987.12</v>
      </c>
      <c r="G25" s="15">
        <v>4987.12</v>
      </c>
      <c r="H25" s="15">
        <v>6039.96</v>
      </c>
      <c r="I25" s="15">
        <v>3324.75</v>
      </c>
      <c r="J25" s="15">
        <v>6427.85</v>
      </c>
      <c r="K25" s="15">
        <v>5321.25</v>
      </c>
      <c r="L25" s="15">
        <v>7095</v>
      </c>
      <c r="M25" s="15">
        <v>3547.5</v>
      </c>
      <c r="N25" s="34"/>
      <c r="P25" s="35"/>
    </row>
    <row r="26" spans="1:18" s="6" customFormat="1" ht="35.1" customHeight="1" x14ac:dyDescent="0.4">
      <c r="A26" s="42"/>
      <c r="B26" s="42"/>
      <c r="C26" s="42"/>
      <c r="D26" s="42"/>
      <c r="E26" s="42"/>
      <c r="F26" s="42"/>
      <c r="G26" s="42"/>
      <c r="H26" s="42"/>
      <c r="I26" s="42"/>
      <c r="J26" s="31"/>
      <c r="K26" s="31"/>
      <c r="L26" s="31"/>
      <c r="N26" s="34"/>
    </row>
    <row r="27" spans="1:18" s="7" customFormat="1" ht="27" customHeight="1" x14ac:dyDescent="0.4">
      <c r="A27" s="27" t="s">
        <v>3</v>
      </c>
      <c r="B27" s="22">
        <f t="shared" ref="B27:G27" si="3">SUM(B28:B43)</f>
        <v>153344.77999999997</v>
      </c>
      <c r="C27" s="22">
        <f t="shared" si="3"/>
        <v>143107.40000000002</v>
      </c>
      <c r="D27" s="22">
        <f t="shared" si="3"/>
        <v>139881.07</v>
      </c>
      <c r="E27" s="22">
        <f t="shared" si="3"/>
        <v>150952.04</v>
      </c>
      <c r="F27" s="22">
        <f t="shared" si="3"/>
        <v>143097.44</v>
      </c>
      <c r="G27" s="22">
        <f t="shared" si="3"/>
        <v>147366.88</v>
      </c>
      <c r="H27" s="22">
        <f t="shared" ref="H27:M27" si="4">SUM(H28:H43)</f>
        <v>149880.38</v>
      </c>
      <c r="I27" s="22">
        <f t="shared" si="4"/>
        <v>150023.53</v>
      </c>
      <c r="J27" s="22">
        <f t="shared" si="4"/>
        <v>149149.53</v>
      </c>
      <c r="K27" s="22">
        <f t="shared" si="4"/>
        <v>150606.96000000002</v>
      </c>
      <c r="L27" s="22">
        <f t="shared" si="4"/>
        <v>146761.38000000003</v>
      </c>
      <c r="M27" s="22">
        <f t="shared" si="4"/>
        <v>216569.28000000003</v>
      </c>
      <c r="N27" s="34"/>
    </row>
    <row r="28" spans="1:18" s="6" customFormat="1" ht="42.75" customHeight="1" x14ac:dyDescent="0.4">
      <c r="A28" s="28" t="s">
        <v>33</v>
      </c>
      <c r="B28" s="23">
        <v>27309.8</v>
      </c>
      <c r="C28" s="23">
        <v>27320.49</v>
      </c>
      <c r="D28" s="23">
        <v>20518.27</v>
      </c>
      <c r="E28" s="23">
        <v>30611.71</v>
      </c>
      <c r="F28" s="23">
        <v>23525.97</v>
      </c>
      <c r="G28" s="23">
        <v>24364.54</v>
      </c>
      <c r="H28" s="23">
        <v>27046.5</v>
      </c>
      <c r="I28" s="23">
        <v>27652.82</v>
      </c>
      <c r="J28" s="23">
        <v>26053.040000000001</v>
      </c>
      <c r="K28" s="23">
        <v>29455.51</v>
      </c>
      <c r="L28" s="23">
        <v>24885.43</v>
      </c>
      <c r="M28" s="23">
        <v>31078.47</v>
      </c>
      <c r="N28" s="34"/>
      <c r="P28" s="35"/>
    </row>
    <row r="29" spans="1:18" s="6" customFormat="1" ht="61.5" customHeight="1" x14ac:dyDescent="0.4">
      <c r="A29" s="29"/>
      <c r="B29" s="24" t="s">
        <v>35</v>
      </c>
      <c r="C29" s="24" t="s">
        <v>35</v>
      </c>
      <c r="D29" s="24" t="s">
        <v>37</v>
      </c>
      <c r="E29" s="24" t="s">
        <v>38</v>
      </c>
      <c r="F29" s="24" t="s">
        <v>36</v>
      </c>
      <c r="G29" s="24" t="s">
        <v>39</v>
      </c>
      <c r="H29" s="24" t="s">
        <v>34</v>
      </c>
      <c r="I29" s="24" t="s">
        <v>34</v>
      </c>
      <c r="J29" s="25" t="s">
        <v>40</v>
      </c>
      <c r="K29" s="25" t="s">
        <v>45</v>
      </c>
      <c r="L29" s="25" t="s">
        <v>36</v>
      </c>
      <c r="M29" s="25" t="s">
        <v>46</v>
      </c>
      <c r="N29" s="34"/>
      <c r="P29" s="35"/>
    </row>
    <row r="30" spans="1:18" s="6" customFormat="1" ht="42.75" customHeight="1" x14ac:dyDescent="0.4">
      <c r="A30" s="28" t="s">
        <v>21</v>
      </c>
      <c r="B30" s="12">
        <v>5464.09</v>
      </c>
      <c r="C30" s="12">
        <v>5464.09</v>
      </c>
      <c r="D30" s="12">
        <v>5464.09</v>
      </c>
      <c r="E30" s="12">
        <v>5464.09</v>
      </c>
      <c r="F30" s="12">
        <v>4705.1899999999996</v>
      </c>
      <c r="G30" s="12">
        <v>4705.1899999999996</v>
      </c>
      <c r="H30" s="12">
        <v>4925.41</v>
      </c>
      <c r="I30" s="15">
        <v>5472.26</v>
      </c>
      <c r="J30" s="15">
        <v>5549.33</v>
      </c>
      <c r="K30" s="15">
        <v>5184.5200000000004</v>
      </c>
      <c r="L30" s="15">
        <v>5909.02</v>
      </c>
      <c r="M30" s="15">
        <v>4778.59</v>
      </c>
      <c r="N30" s="34"/>
      <c r="O30" s="34"/>
      <c r="P30" s="35"/>
      <c r="R30" s="37"/>
    </row>
    <row r="31" spans="1:18" s="6" customFormat="1" ht="35.1" customHeight="1" x14ac:dyDescent="0.4">
      <c r="A31" s="30" t="s">
        <v>20</v>
      </c>
      <c r="B31" s="12">
        <v>7589.02</v>
      </c>
      <c r="C31" s="13">
        <v>7589.02</v>
      </c>
      <c r="D31" s="13">
        <v>11165.9</v>
      </c>
      <c r="E31" s="13">
        <v>11383.53</v>
      </c>
      <c r="F31" s="13">
        <v>11383.53</v>
      </c>
      <c r="G31" s="13">
        <v>11793.11</v>
      </c>
      <c r="H31" s="13">
        <v>11643.21</v>
      </c>
      <c r="I31" s="15">
        <v>11561.1</v>
      </c>
      <c r="J31" s="15">
        <v>11561.1</v>
      </c>
      <c r="K31" s="15">
        <v>11561.1</v>
      </c>
      <c r="L31" s="15">
        <v>11561.1</v>
      </c>
      <c r="M31" s="15">
        <v>11561.1</v>
      </c>
      <c r="N31" s="34"/>
      <c r="P31" s="35"/>
    </row>
    <row r="32" spans="1:18" s="6" customFormat="1" ht="35.1" customHeight="1" x14ac:dyDescent="0.4">
      <c r="A32" s="28" t="s">
        <v>8</v>
      </c>
      <c r="B32" s="12">
        <v>1517.81</v>
      </c>
      <c r="C32" s="12">
        <v>1517.79</v>
      </c>
      <c r="D32" s="12">
        <v>1517.79</v>
      </c>
      <c r="E32" s="12">
        <v>2276.6999999999998</v>
      </c>
      <c r="F32" s="12">
        <v>2276.6999999999998</v>
      </c>
      <c r="G32" s="12">
        <v>2276.6999999999998</v>
      </c>
      <c r="H32" s="12">
        <v>2383.2600000000002</v>
      </c>
      <c r="I32" s="15">
        <v>2312.2199999999998</v>
      </c>
      <c r="J32" s="15">
        <v>2312.2199999999998</v>
      </c>
      <c r="K32" s="15">
        <v>2312.2199999999998</v>
      </c>
      <c r="L32" s="15">
        <v>2312.2199999999998</v>
      </c>
      <c r="M32" s="15">
        <v>2312.2199999999998</v>
      </c>
      <c r="N32" s="34"/>
      <c r="P32" s="35"/>
    </row>
    <row r="33" spans="1:16" s="6" customFormat="1" ht="35.1" customHeight="1" x14ac:dyDescent="0.4">
      <c r="A33" s="28" t="s">
        <v>9</v>
      </c>
      <c r="B33" s="16" t="s">
        <v>15</v>
      </c>
      <c r="C33" s="16" t="s">
        <v>15</v>
      </c>
      <c r="D33" s="16" t="s">
        <v>15</v>
      </c>
      <c r="E33" s="16" t="s">
        <v>15</v>
      </c>
      <c r="F33" s="16" t="s">
        <v>15</v>
      </c>
      <c r="G33" s="16" t="s">
        <v>15</v>
      </c>
      <c r="H33" s="16" t="s">
        <v>15</v>
      </c>
      <c r="I33" s="16" t="s">
        <v>15</v>
      </c>
      <c r="J33" s="16" t="s">
        <v>15</v>
      </c>
      <c r="K33" s="16" t="s">
        <v>15</v>
      </c>
      <c r="L33" s="16" t="s">
        <v>15</v>
      </c>
      <c r="M33" s="15">
        <v>51242.87</v>
      </c>
      <c r="N33" s="34"/>
      <c r="P33" s="35"/>
    </row>
    <row r="34" spans="1:16" s="6" customFormat="1" ht="35.1" customHeight="1" x14ac:dyDescent="0.4">
      <c r="A34" s="28" t="s">
        <v>19</v>
      </c>
      <c r="B34" s="12">
        <v>76197.2</v>
      </c>
      <c r="C34" s="12">
        <v>75880.84</v>
      </c>
      <c r="D34" s="12">
        <v>75880.84</v>
      </c>
      <c r="E34" s="12">
        <v>75880.84</v>
      </c>
      <c r="F34" s="12">
        <v>75880.84</v>
      </c>
      <c r="G34" s="12">
        <v>78455.81</v>
      </c>
      <c r="H34" s="12">
        <v>77715.88</v>
      </c>
      <c r="I34" s="15">
        <v>77064.72</v>
      </c>
      <c r="J34" s="15">
        <v>77064.73</v>
      </c>
      <c r="K34" s="15">
        <v>77064.73</v>
      </c>
      <c r="L34" s="15">
        <v>77064.73</v>
      </c>
      <c r="M34" s="15">
        <v>82643.55</v>
      </c>
      <c r="N34" s="34"/>
      <c r="P34" s="35"/>
    </row>
    <row r="35" spans="1:16" s="6" customFormat="1" ht="35.1" customHeight="1" x14ac:dyDescent="0.4">
      <c r="A35" s="28" t="s">
        <v>18</v>
      </c>
      <c r="B35" s="12">
        <v>25077.73</v>
      </c>
      <c r="C35" s="12">
        <v>15178.17</v>
      </c>
      <c r="D35" s="12">
        <v>15178.17</v>
      </c>
      <c r="E35" s="12">
        <v>15178.17</v>
      </c>
      <c r="F35" s="12">
        <v>15178.17</v>
      </c>
      <c r="G35" s="12">
        <v>15178.17</v>
      </c>
      <c r="H35" s="12">
        <v>15888.51</v>
      </c>
      <c r="I35" s="15">
        <v>15414.95</v>
      </c>
      <c r="J35" s="15">
        <v>15414.95</v>
      </c>
      <c r="K35" s="15">
        <v>15414.95</v>
      </c>
      <c r="L35" s="15">
        <v>15414.95</v>
      </c>
      <c r="M35" s="15">
        <v>15414.95</v>
      </c>
      <c r="N35" s="34"/>
      <c r="P35" s="35"/>
    </row>
    <row r="36" spans="1:16" s="6" customFormat="1" ht="35.1" customHeight="1" x14ac:dyDescent="0.4">
      <c r="A36" s="28" t="s">
        <v>32</v>
      </c>
      <c r="B36" s="16" t="s">
        <v>15</v>
      </c>
      <c r="C36" s="16" t="s">
        <v>15</v>
      </c>
      <c r="D36" s="16" t="s">
        <v>15</v>
      </c>
      <c r="E36" s="16" t="s">
        <v>15</v>
      </c>
      <c r="F36" s="16" t="s">
        <v>15</v>
      </c>
      <c r="G36" s="16" t="s">
        <v>15</v>
      </c>
      <c r="H36" s="16" t="s">
        <v>15</v>
      </c>
      <c r="I36" s="16" t="s">
        <v>15</v>
      </c>
      <c r="J36" s="16" t="s">
        <v>15</v>
      </c>
      <c r="K36" s="16" t="s">
        <v>15</v>
      </c>
      <c r="L36" s="16" t="s">
        <v>15</v>
      </c>
      <c r="M36" s="16" t="s">
        <v>15</v>
      </c>
      <c r="N36" s="34"/>
      <c r="P36" s="35"/>
    </row>
    <row r="37" spans="1:16" s="6" customFormat="1" ht="35.1" customHeight="1" x14ac:dyDescent="0.4">
      <c r="A37" s="28" t="s">
        <v>13</v>
      </c>
      <c r="B37" s="12">
        <v>2173.04</v>
      </c>
      <c r="C37" s="12">
        <v>2173.04</v>
      </c>
      <c r="D37" s="12">
        <v>2173.04</v>
      </c>
      <c r="E37" s="12">
        <v>2173.04</v>
      </c>
      <c r="F37" s="12">
        <v>2173.04</v>
      </c>
      <c r="G37" s="12">
        <v>2315.92</v>
      </c>
      <c r="H37" s="12">
        <v>2202.46</v>
      </c>
      <c r="I37" s="15">
        <v>2208.46</v>
      </c>
      <c r="J37" s="15">
        <v>2208.46</v>
      </c>
      <c r="K37" s="15">
        <v>2208.46</v>
      </c>
      <c r="L37" s="15">
        <v>2208.46</v>
      </c>
      <c r="M37" s="15">
        <v>4416.92</v>
      </c>
      <c r="N37" s="34"/>
      <c r="P37" s="35"/>
    </row>
    <row r="38" spans="1:16" s="6" customFormat="1" ht="35.1" customHeight="1" x14ac:dyDescent="0.4">
      <c r="A38" s="28" t="s">
        <v>5</v>
      </c>
      <c r="B38" s="16" t="s">
        <v>15</v>
      </c>
      <c r="C38" s="16" t="s">
        <v>15</v>
      </c>
      <c r="D38" s="16" t="s">
        <v>15</v>
      </c>
      <c r="E38" s="16" t="s">
        <v>15</v>
      </c>
      <c r="F38" s="16" t="s">
        <v>15</v>
      </c>
      <c r="G38" s="16" t="s">
        <v>15</v>
      </c>
      <c r="H38" s="16" t="s">
        <v>15</v>
      </c>
      <c r="I38" s="16" t="s">
        <v>15</v>
      </c>
      <c r="J38" s="16" t="s">
        <v>15</v>
      </c>
      <c r="K38" s="16" t="s">
        <v>15</v>
      </c>
      <c r="L38" s="16" t="s">
        <v>15</v>
      </c>
      <c r="M38" s="16" t="s">
        <v>15</v>
      </c>
      <c r="N38" s="34"/>
      <c r="P38" s="35"/>
    </row>
    <row r="39" spans="1:16" s="6" customFormat="1" ht="35.1" customHeight="1" x14ac:dyDescent="0.4">
      <c r="A39" s="30" t="s">
        <v>10</v>
      </c>
      <c r="B39" s="12">
        <v>451.84</v>
      </c>
      <c r="C39" s="12">
        <v>419.7</v>
      </c>
      <c r="D39" s="12">
        <v>418.7</v>
      </c>
      <c r="E39" s="12">
        <v>419.7</v>
      </c>
      <c r="F39" s="12">
        <v>419.7</v>
      </c>
      <c r="G39" s="12">
        <v>419.7</v>
      </c>
      <c r="H39" s="12">
        <v>419.7</v>
      </c>
      <c r="I39" s="15">
        <v>419.7</v>
      </c>
      <c r="J39" s="15">
        <v>419.7</v>
      </c>
      <c r="K39" s="15">
        <v>419.7</v>
      </c>
      <c r="L39" s="15">
        <v>419.7</v>
      </c>
      <c r="M39" s="15">
        <v>419.7</v>
      </c>
      <c r="N39" s="34"/>
      <c r="P39" s="35"/>
    </row>
    <row r="40" spans="1:16" s="6" customFormat="1" ht="35.1" customHeight="1" x14ac:dyDescent="0.4">
      <c r="A40" s="28" t="s">
        <v>41</v>
      </c>
      <c r="B40" s="12">
        <v>5529.08</v>
      </c>
      <c r="C40" s="12">
        <v>5529.08</v>
      </c>
      <c r="D40" s="12">
        <v>5529.08</v>
      </c>
      <c r="E40" s="12">
        <v>5529.08</v>
      </c>
      <c r="F40" s="12">
        <v>5520.03</v>
      </c>
      <c r="G40" s="12">
        <v>5795.73</v>
      </c>
      <c r="H40" s="12">
        <v>5611.93</v>
      </c>
      <c r="I40" s="15">
        <v>5611.93</v>
      </c>
      <c r="J40" s="15">
        <v>5611.93</v>
      </c>
      <c r="K40" s="15">
        <v>5597.19</v>
      </c>
      <c r="L40" s="15">
        <v>5597.19</v>
      </c>
      <c r="M40" s="15">
        <v>11194.39</v>
      </c>
      <c r="N40" s="34"/>
      <c r="P40" s="35"/>
    </row>
    <row r="41" spans="1:16" s="6" customFormat="1" ht="35.1" customHeight="1" x14ac:dyDescent="0.4">
      <c r="A41" s="28" t="s">
        <v>42</v>
      </c>
      <c r="B41" s="12">
        <v>222.87</v>
      </c>
      <c r="C41" s="12">
        <v>222.88</v>
      </c>
      <c r="D41" s="12">
        <v>222.89</v>
      </c>
      <c r="E41" s="12">
        <v>222.88</v>
      </c>
      <c r="F41" s="12">
        <v>221.97</v>
      </c>
      <c r="G41" s="12">
        <v>249.71</v>
      </c>
      <c r="H41" s="12">
        <v>231.22</v>
      </c>
      <c r="I41" s="15">
        <v>231.22</v>
      </c>
      <c r="J41" s="15">
        <v>79.13</v>
      </c>
      <c r="K41" s="16" t="s">
        <v>15</v>
      </c>
      <c r="L41" s="16" t="s">
        <v>15</v>
      </c>
      <c r="M41" s="16" t="s">
        <v>15</v>
      </c>
      <c r="N41" s="34"/>
      <c r="P41" s="35"/>
    </row>
    <row r="42" spans="1:16" s="6" customFormat="1" ht="35.1" customHeight="1" x14ac:dyDescent="0.4">
      <c r="A42" s="28" t="s">
        <v>16</v>
      </c>
      <c r="B42" s="12">
        <v>325.94</v>
      </c>
      <c r="C42" s="12">
        <v>325.94</v>
      </c>
      <c r="D42" s="12">
        <v>325.94</v>
      </c>
      <c r="E42" s="12">
        <v>325.94</v>
      </c>
      <c r="F42" s="12">
        <v>325.94</v>
      </c>
      <c r="G42" s="12">
        <v>325.94</v>
      </c>
      <c r="H42" s="12">
        <v>325.94</v>
      </c>
      <c r="I42" s="15">
        <v>325.94</v>
      </c>
      <c r="J42" s="15">
        <v>325.94</v>
      </c>
      <c r="K42" s="15">
        <v>325.94</v>
      </c>
      <c r="L42" s="15">
        <v>325.94</v>
      </c>
      <c r="M42" s="15">
        <v>353.64</v>
      </c>
      <c r="N42" s="34"/>
      <c r="P42" s="35"/>
    </row>
    <row r="43" spans="1:16" s="6" customFormat="1" ht="35.1" customHeight="1" x14ac:dyDescent="0.4">
      <c r="A43" s="28" t="s">
        <v>17</v>
      </c>
      <c r="B43" s="12">
        <v>1486.36</v>
      </c>
      <c r="C43" s="12">
        <v>1486.36</v>
      </c>
      <c r="D43" s="12">
        <v>1486.36</v>
      </c>
      <c r="E43" s="12">
        <v>1486.36</v>
      </c>
      <c r="F43" s="12">
        <v>1486.36</v>
      </c>
      <c r="G43" s="12">
        <v>1486.36</v>
      </c>
      <c r="H43" s="12">
        <v>1486.36</v>
      </c>
      <c r="I43" s="15">
        <v>1748.21</v>
      </c>
      <c r="J43" s="15">
        <v>2549</v>
      </c>
      <c r="K43" s="15">
        <v>1062.6400000000001</v>
      </c>
      <c r="L43" s="15">
        <v>1062.6400000000001</v>
      </c>
      <c r="M43" s="15">
        <v>1152.8800000000001</v>
      </c>
      <c r="N43" s="34"/>
      <c r="P43" s="35"/>
    </row>
    <row r="44" spans="1:16" ht="19.5" customHeight="1" x14ac:dyDescent="0.2">
      <c r="B44" s="4"/>
      <c r="C44" s="5"/>
      <c r="D44" s="5"/>
      <c r="E44" s="5"/>
      <c r="F44" s="5"/>
      <c r="G44" s="5"/>
      <c r="H44" s="5"/>
      <c r="I44" s="3"/>
      <c r="J44" s="3"/>
      <c r="K44" s="3"/>
      <c r="L44" s="3"/>
    </row>
    <row r="46" spans="1:16" ht="27" customHeight="1" x14ac:dyDescent="0.25">
      <c r="A46" s="9"/>
      <c r="B46" s="10"/>
      <c r="C46" s="14"/>
      <c r="D46" s="14"/>
      <c r="E46" s="14"/>
      <c r="F46" s="14"/>
      <c r="G46" s="14"/>
      <c r="H46" s="14"/>
      <c r="I46" s="11"/>
      <c r="J46" s="11"/>
      <c r="K46" s="11"/>
      <c r="L46" s="11"/>
    </row>
  </sheetData>
  <mergeCells count="2">
    <mergeCell ref="A26:I26"/>
    <mergeCell ref="A2:K2"/>
  </mergeCells>
  <printOptions horizontalCentered="1"/>
  <pageMargins left="0" right="0" top="0.39370078740157483" bottom="0.19685039370078741" header="0" footer="0"/>
  <pageSetup paperSize="9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2018</vt:lpstr>
      <vt:lpstr>'Despesas Pessoal 2018'!Area_de_impressao</vt:lpstr>
      <vt:lpstr>'Despesas Pessoal 2018'!Titulos_de_impressao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 Medeiros</cp:lastModifiedBy>
  <cp:lastPrinted>2019-01-22T19:41:44Z</cp:lastPrinted>
  <dcterms:created xsi:type="dcterms:W3CDTF">2016-08-09T19:25:22Z</dcterms:created>
  <dcterms:modified xsi:type="dcterms:W3CDTF">2019-01-22T19:41:54Z</dcterms:modified>
</cp:coreProperties>
</file>