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 Viagens 2019 - 2020 - 2021\"/>
    </mc:Choice>
  </mc:AlternateContent>
  <xr:revisionPtr revIDLastSave="0" documentId="13_ncr:1_{F477C922-AAB3-44D6-A7B6-CA9EBF03BA3E}" xr6:coauthVersionLast="47" xr6:coauthVersionMax="47" xr10:uidLastSave="{00000000-0000-0000-0000-000000000000}"/>
  <bookViews>
    <workbookView xWindow="-120" yWindow="-120" windowWidth="20730" windowHeight="11160" xr2:uid="{4FF5D6FB-0AD2-4B94-9933-DB51E8373308}"/>
  </bookViews>
  <sheets>
    <sheet name="2021" sheetId="1" r:id="rId1"/>
  </sheets>
  <definedNames>
    <definedName name="_xlnm._FilterDatabase" localSheetId="0" hidden="1">'2021'!#REF!</definedName>
    <definedName name="_xlnm.Print_Area" localSheetId="0">'2021'!$A$1:$K$33</definedName>
    <definedName name="_xlnm.Print_Titles" localSheetId="0">'2021'!$1:$2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G30" i="1" l="1"/>
  <c r="E30" i="1"/>
  <c r="E32" i="1" s="1"/>
  <c r="G12" i="1"/>
  <c r="G3" i="1"/>
  <c r="G4" i="1"/>
  <c r="G7" i="1"/>
  <c r="D21" i="1"/>
  <c r="D32" i="1" s="1"/>
  <c r="G32" i="1" l="1"/>
  <c r="G33" i="1" s="1"/>
</calcChain>
</file>

<file path=xl/sharedStrings.xml><?xml version="1.0" encoding="utf-8"?>
<sst xmlns="http://schemas.openxmlformats.org/spreadsheetml/2006/main" count="211" uniqueCount="95">
  <si>
    <t>PERÍODO DE VIAGEM</t>
  </si>
  <si>
    <t>RDV N.º</t>
  </si>
  <si>
    <t>PASSAGEM AÉREA</t>
  </si>
  <si>
    <t>PARTICIPANTES</t>
  </si>
  <si>
    <t>ITINERÁRIO</t>
  </si>
  <si>
    <t>JANEIRO</t>
  </si>
  <si>
    <t>FEVEREIRO</t>
  </si>
  <si>
    <t>MARÇO</t>
  </si>
  <si>
    <t>SUB TOTAL</t>
  </si>
  <si>
    <t>TOTAL GERAL</t>
  </si>
  <si>
    <t>001/21</t>
  </si>
  <si>
    <t>002/21</t>
  </si>
  <si>
    <t>003/21</t>
  </si>
  <si>
    <t>004/21</t>
  </si>
  <si>
    <t>005/21</t>
  </si>
  <si>
    <t>006/21</t>
  </si>
  <si>
    <t>007/21</t>
  </si>
  <si>
    <t>27/01/2021 a 30/01/21</t>
  </si>
  <si>
    <t>22/02/2021 a 23/02/21</t>
  </si>
  <si>
    <t>26/02/2021 à 01/03/21</t>
  </si>
  <si>
    <t>Élio Daniel Henklein</t>
  </si>
  <si>
    <t>Emerson Luis Alberti</t>
  </si>
  <si>
    <t>Mayco Jose Leandro</t>
  </si>
  <si>
    <t>Luiz Eduardo Wolff</t>
  </si>
  <si>
    <t>Curitiba - Guarapuava - Candói - Curitiba</t>
  </si>
  <si>
    <t>João Biral Junior</t>
  </si>
  <si>
    <t>Cleverson Silveira e Emerson Luis Alberti</t>
  </si>
  <si>
    <t>Emerson Luis Alberti e Élio Daniel Henklein</t>
  </si>
  <si>
    <t>Curitiba - São Paulo - Curitiba</t>
  </si>
  <si>
    <t>ABRIL</t>
  </si>
  <si>
    <t>Visita comercializadoras</t>
  </si>
  <si>
    <t xml:space="preserve">JUSTIFICATIVA DA VIAGEM </t>
  </si>
  <si>
    <t xml:space="preserve">Visita Técnica CEFSC </t>
  </si>
  <si>
    <t>Vistorias de serviços realizados/a realizar no CEFSC e assuntos administrativos.</t>
  </si>
  <si>
    <t>12/03/2021 à 15/03/21</t>
  </si>
  <si>
    <t>01/03/2021 à 11/03/21</t>
  </si>
  <si>
    <t>DESPESAS COM ALIMENTAÇÃO/ PEDÁGIO/ TAXI/ COMBUSTÍVEL/ ESTACIONAMENTO</t>
  </si>
  <si>
    <t xml:space="preserve">LOCAÇÃO DE VEÍCULO </t>
  </si>
  <si>
    <t>HOTEL</t>
  </si>
  <si>
    <t xml:space="preserve">RELATÓRIO DE DESPESAS COM VIAGENS E DESLOCAMENTOS - 2021      </t>
  </si>
  <si>
    <t>008/21</t>
  </si>
  <si>
    <t>Curitiba - Guarapuava - Curitiba</t>
  </si>
  <si>
    <t>Assuntos administrativos.</t>
  </si>
  <si>
    <t>Denilson José Camargo</t>
  </si>
  <si>
    <t>25/04/2021 a 29/04/2021</t>
  </si>
  <si>
    <t>009/21</t>
  </si>
  <si>
    <t xml:space="preserve"> Guarapuava - Curitiba -  Guarapuava</t>
  </si>
  <si>
    <t>Mayco José Leandro</t>
  </si>
  <si>
    <t>03/05/2021 a 06/05/2021</t>
  </si>
  <si>
    <t>MAIO</t>
  </si>
  <si>
    <t>010/21</t>
  </si>
  <si>
    <t>Instalação estações de operação sede ELEJOR</t>
  </si>
  <si>
    <t>Acompanhar testes/sistema sede ELEJOR</t>
  </si>
  <si>
    <t>011/21</t>
  </si>
  <si>
    <t xml:space="preserve">Acompanhar serviços CEFSC </t>
  </si>
  <si>
    <t>Reunião ANEEL</t>
  </si>
  <si>
    <t>Curitiba - Brasília - Curitiba</t>
  </si>
  <si>
    <t>012/21</t>
  </si>
  <si>
    <t>013/21</t>
  </si>
  <si>
    <t>Emerson L. Alberti e Élio Daniel Henklein</t>
  </si>
  <si>
    <t>24/05/2021 a 28/05/2021</t>
  </si>
  <si>
    <t>014/21</t>
  </si>
  <si>
    <t>07/06 a 11/06/2021</t>
  </si>
  <si>
    <t>JUNHO</t>
  </si>
  <si>
    <t>22/06/2021 a 24/06/2021</t>
  </si>
  <si>
    <t>015/21</t>
  </si>
  <si>
    <t>Visita Técnica Fundão</t>
  </si>
  <si>
    <t>JULHO</t>
  </si>
  <si>
    <t>05/07/2021 a 07/07/2021</t>
  </si>
  <si>
    <t>016/21</t>
  </si>
  <si>
    <t>06/07/2021 a 08/07/2021</t>
  </si>
  <si>
    <t>017/21</t>
  </si>
  <si>
    <t xml:space="preserve">Finalização Cronograma Manutenções Fundão </t>
  </si>
  <si>
    <t>AGOSTO</t>
  </si>
  <si>
    <t>Curitiba-São Paulo- Curitiba</t>
  </si>
  <si>
    <t>05/08/2021 a 06/08/2021</t>
  </si>
  <si>
    <t>João Paulo</t>
  </si>
  <si>
    <t>Alan Pity</t>
  </si>
  <si>
    <t>Curitiba- São Paulo - Curitiba</t>
  </si>
  <si>
    <t>Visita comercializadora</t>
  </si>
  <si>
    <t>018/21</t>
  </si>
  <si>
    <t>Inspeção Equipamento</t>
  </si>
  <si>
    <t>Guararapuava - Maringá- Guarapuava</t>
  </si>
  <si>
    <t>019/21</t>
  </si>
  <si>
    <t>N/A</t>
  </si>
  <si>
    <t>Alteração voo/Diferença tarifária</t>
  </si>
  <si>
    <t>Visita Comercializadoras</t>
  </si>
  <si>
    <t>020/21</t>
  </si>
  <si>
    <t>26/07/2021 a 30/07/2021</t>
  </si>
  <si>
    <t>Reunião Abragel/ANEEL</t>
  </si>
  <si>
    <t>10/05/2021 a 14/05/2021</t>
  </si>
  <si>
    <t>021/21</t>
  </si>
  <si>
    <t>Curitiba- Candoi - Foz do Jordão - Curitiba</t>
  </si>
  <si>
    <t>Vistoria de serviços CEFSC</t>
  </si>
  <si>
    <t>Acompanhar a conclusão trabalhos em conjunto com a equipe de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</si>
</sst>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Cr$&quot;* #,##0.00_);_(&quot;Cr$&quot;* \(#,##0.00\);_(&quot;Cr$&quot;* &quot;-&quot;??_);_(@_)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7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7" fontId="4" fillId="3" borderId="0" xfId="0" applyNumberFormat="1" applyFont="1" applyFill="1" applyBorder="1" applyAlignment="1">
      <alignment horizontal="left" vertical="center" wrapText="1"/>
    </xf>
    <xf numFmtId="7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7" fontId="5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wrapText="1"/>
    </xf>
    <xf numFmtId="7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7" fontId="4" fillId="0" borderId="0" xfId="1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left" vertical="center" wrapText="1"/>
    </xf>
    <xf numFmtId="44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</cellXfs>
  <cellStyles count="5">
    <cellStyle name="Moeda" xfId="1" builtinId="4"/>
    <cellStyle name="Moeda 2" xfId="3" xr:uid="{1A6B0D7C-7656-4A6B-B2DA-B64F9D19E46C}"/>
    <cellStyle name="Normal" xfId="0" builtinId="0"/>
    <cellStyle name="Normal 2" xfId="2" xr:uid="{79CD5F57-B06D-402E-BC92-D318ADD3B453}"/>
    <cellStyle name="Vírgula 2" xfId="4" xr:uid="{7FD36F63-0FFD-4AC2-9624-CC2F85E362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157161</xdr:colOff>
      <xdr:row>0</xdr:row>
      <xdr:rowOff>85725</xdr:rowOff>
    </xdr:from>
    <xdr:to>
      <xdr:col>1</xdr:col>
      <xdr:colOff>971549</xdr:colOff>
      <xdr:row>0</xdr:row>
      <xdr:rowOff>533400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6C55A396-BB49-4605-AE2A-19F3806D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366711" y="85725"/>
          <a:ext cx="81438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AFD2-4879-4B2B-8447-E7C2E20826EB}">
  <dimension ref="A1:J41"/>
  <sheetViews>
    <sheetView showGridLines="0" tabSelected="1" showRuler="0" view="pageBreakPreview" topLeftCell="A4" zoomScaleNormal="85" zoomScaleSheetLayoutView="100" zoomScalePageLayoutView="70" workbookViewId="0">
      <selection activeCell="A24" sqref="A24:A26"/>
    </sheetView>
  </sheetViews>
  <sheetFormatPr defaultColWidth="6" defaultRowHeight="30" customHeight="1" x14ac:dyDescent="0.25"/>
  <cols>
    <col min="1" max="1" width="3.140625" style="22" bestFit="1" customWidth="1"/>
    <col min="2" max="2" width="15" style="23" bestFit="1" customWidth="1"/>
    <col min="3" max="3" width="8.85546875" style="1" bestFit="1" customWidth="1"/>
    <col min="4" max="4" width="25.5703125" style="1" bestFit="1" customWidth="1"/>
    <col min="5" max="5" width="10.7109375" style="1" customWidth="1"/>
    <col min="6" max="6" width="11" style="8" bestFit="1" customWidth="1"/>
    <col min="7" max="7" width="11.85546875" style="26" bestFit="1" customWidth="1"/>
    <col min="8" max="8" width="16.85546875" style="27" customWidth="1"/>
    <col min="9" max="9" width="22.28515625" style="23" customWidth="1"/>
    <col min="10" max="10" width="28.42578125" style="23" customWidth="1"/>
    <col min="11" max="16384" width="6" style="1"/>
  </cols>
  <sheetData>
    <row r="1" spans="1:10" ht="51.75" customHeight="1" x14ac:dyDescent="0.25">
      <c r="A1" s="35"/>
      <c r="B1" s="35"/>
      <c r="C1" s="35"/>
      <c r="D1" s="36" t="s">
        <v>39</v>
      </c>
      <c r="E1" s="36"/>
      <c r="F1" s="36"/>
      <c r="G1" s="36"/>
      <c r="H1" s="36"/>
      <c r="I1" s="36"/>
      <c r="J1" s="36"/>
    </row>
    <row r="2" spans="1:10" ht="51" customHeight="1" x14ac:dyDescent="0.25">
      <c r="A2" s="33" t="s">
        <v>0</v>
      </c>
      <c r="B2" s="33"/>
      <c r="C2" s="2" t="s">
        <v>1</v>
      </c>
      <c r="D2" s="2" t="s">
        <v>36</v>
      </c>
      <c r="E2" s="2" t="s">
        <v>38</v>
      </c>
      <c r="F2" s="2" t="s">
        <v>37</v>
      </c>
      <c r="G2" s="3" t="s">
        <v>2</v>
      </c>
      <c r="H2" s="2" t="s">
        <v>3</v>
      </c>
      <c r="I2" s="2" t="s">
        <v>4</v>
      </c>
      <c r="J2" s="2" t="s">
        <v>31</v>
      </c>
    </row>
    <row r="3" spans="1:10" s="8" customFormat="1" ht="30" customHeight="1" x14ac:dyDescent="0.25">
      <c r="A3" s="31" t="s">
        <v>5</v>
      </c>
      <c r="B3" s="4">
        <v>44159</v>
      </c>
      <c r="C3" s="5" t="s">
        <v>84</v>
      </c>
      <c r="D3" s="28" t="s">
        <v>84</v>
      </c>
      <c r="E3" s="5" t="s">
        <v>84</v>
      </c>
      <c r="F3" s="5" t="s">
        <v>84</v>
      </c>
      <c r="G3" s="30">
        <f>170+11.52</f>
        <v>181.52</v>
      </c>
      <c r="H3" s="7" t="s">
        <v>25</v>
      </c>
      <c r="I3" s="5" t="s">
        <v>74</v>
      </c>
      <c r="J3" s="5" t="s">
        <v>85</v>
      </c>
    </row>
    <row r="4" spans="1:10" s="8" customFormat="1" ht="30" customHeight="1" x14ac:dyDescent="0.25">
      <c r="A4" s="31"/>
      <c r="B4" s="4">
        <v>44174</v>
      </c>
      <c r="C4" s="5" t="s">
        <v>84</v>
      </c>
      <c r="D4" s="28" t="s">
        <v>84</v>
      </c>
      <c r="E4" s="5" t="s">
        <v>84</v>
      </c>
      <c r="F4" s="5" t="s">
        <v>84</v>
      </c>
      <c r="G4" s="30">
        <f>1257.55+1860.51</f>
        <v>3118.06</v>
      </c>
      <c r="H4" s="7" t="s">
        <v>25</v>
      </c>
      <c r="I4" s="5" t="s">
        <v>74</v>
      </c>
      <c r="J4" s="5" t="s">
        <v>30</v>
      </c>
    </row>
    <row r="5" spans="1:10" ht="30" customHeight="1" x14ac:dyDescent="0.25">
      <c r="A5" s="31"/>
      <c r="B5" s="4">
        <v>44210.458333333336</v>
      </c>
      <c r="C5" s="5" t="s">
        <v>10</v>
      </c>
      <c r="D5" s="29">
        <v>826.66</v>
      </c>
      <c r="E5" s="30">
        <v>1140</v>
      </c>
      <c r="F5" s="30">
        <v>811.2</v>
      </c>
      <c r="G5" s="5" t="s">
        <v>84</v>
      </c>
      <c r="H5" s="7" t="s">
        <v>27</v>
      </c>
      <c r="I5" s="5" t="s">
        <v>24</v>
      </c>
      <c r="J5" s="5" t="s">
        <v>32</v>
      </c>
    </row>
    <row r="6" spans="1:10" s="9" customFormat="1" ht="30" customHeight="1" x14ac:dyDescent="0.25">
      <c r="A6" s="31"/>
      <c r="B6" s="4" t="s">
        <v>17</v>
      </c>
      <c r="C6" s="5" t="s">
        <v>11</v>
      </c>
      <c r="D6" s="29">
        <v>819.45</v>
      </c>
      <c r="E6" s="30">
        <v>418</v>
      </c>
      <c r="F6" s="30">
        <v>839.2</v>
      </c>
      <c r="G6" s="5" t="s">
        <v>84</v>
      </c>
      <c r="H6" s="7" t="s">
        <v>21</v>
      </c>
      <c r="I6" s="5" t="s">
        <v>24</v>
      </c>
      <c r="J6" s="5" t="s">
        <v>32</v>
      </c>
    </row>
    <row r="7" spans="1:10" s="9" customFormat="1" ht="30" customHeight="1" x14ac:dyDescent="0.25">
      <c r="A7" s="31" t="s">
        <v>6</v>
      </c>
      <c r="B7" s="4">
        <v>44230</v>
      </c>
      <c r="C7" s="5" t="s">
        <v>84</v>
      </c>
      <c r="D7" s="29" t="s">
        <v>84</v>
      </c>
      <c r="E7" s="10" t="s">
        <v>84</v>
      </c>
      <c r="F7" s="10" t="s">
        <v>84</v>
      </c>
      <c r="G7" s="30">
        <f>1866.94+40</f>
        <v>1906.94</v>
      </c>
      <c r="H7" s="7" t="s">
        <v>25</v>
      </c>
      <c r="I7" s="5" t="s">
        <v>28</v>
      </c>
      <c r="J7" s="5" t="s">
        <v>30</v>
      </c>
    </row>
    <row r="8" spans="1:10" s="9" customFormat="1" ht="30" customHeight="1" x14ac:dyDescent="0.25">
      <c r="A8" s="31"/>
      <c r="B8" s="4" t="s">
        <v>18</v>
      </c>
      <c r="C8" s="5" t="s">
        <v>12</v>
      </c>
      <c r="D8" s="29">
        <v>317.39999999999998</v>
      </c>
      <c r="E8" s="30">
        <v>240.45</v>
      </c>
      <c r="F8" s="6" t="s">
        <v>84</v>
      </c>
      <c r="G8" s="6" t="s">
        <v>84</v>
      </c>
      <c r="H8" s="7" t="s">
        <v>22</v>
      </c>
      <c r="I8" s="5" t="s">
        <v>24</v>
      </c>
      <c r="J8" s="5" t="s">
        <v>32</v>
      </c>
    </row>
    <row r="9" spans="1:10" s="9" customFormat="1" ht="30" customHeight="1" x14ac:dyDescent="0.25">
      <c r="A9" s="31"/>
      <c r="B9" s="4">
        <v>44237</v>
      </c>
      <c r="C9" s="11" t="s">
        <v>13</v>
      </c>
      <c r="D9" s="29">
        <v>623.13</v>
      </c>
      <c r="E9" s="6" t="s">
        <v>84</v>
      </c>
      <c r="F9" s="6" t="s">
        <v>84</v>
      </c>
      <c r="G9" s="6" t="s">
        <v>84</v>
      </c>
      <c r="H9" s="5" t="s">
        <v>23</v>
      </c>
      <c r="I9" s="5" t="s">
        <v>24</v>
      </c>
      <c r="J9" s="5" t="s">
        <v>33</v>
      </c>
    </row>
    <row r="10" spans="1:10" s="9" customFormat="1" ht="30" customHeight="1" x14ac:dyDescent="0.25">
      <c r="A10" s="31"/>
      <c r="B10" s="4" t="s">
        <v>19</v>
      </c>
      <c r="C10" s="5" t="s">
        <v>14</v>
      </c>
      <c r="D10" s="29">
        <v>638.45000000000005</v>
      </c>
      <c r="E10" s="30">
        <v>627</v>
      </c>
      <c r="F10" s="30">
        <v>828</v>
      </c>
      <c r="G10" s="6" t="s">
        <v>84</v>
      </c>
      <c r="H10" s="7" t="s">
        <v>21</v>
      </c>
      <c r="I10" s="5" t="s">
        <v>24</v>
      </c>
      <c r="J10" s="5" t="s">
        <v>32</v>
      </c>
    </row>
    <row r="11" spans="1:10" s="9" customFormat="1" ht="30" customHeight="1" x14ac:dyDescent="0.25">
      <c r="A11" s="34" t="s">
        <v>7</v>
      </c>
      <c r="B11" s="4" t="s">
        <v>35</v>
      </c>
      <c r="C11" s="5" t="s">
        <v>15</v>
      </c>
      <c r="D11" s="29">
        <v>2007.47</v>
      </c>
      <c r="E11" s="30">
        <v>2138</v>
      </c>
      <c r="F11" s="30">
        <v>3296.44</v>
      </c>
      <c r="G11" s="6" t="s">
        <v>84</v>
      </c>
      <c r="H11" s="5" t="s">
        <v>20</v>
      </c>
      <c r="I11" s="5" t="s">
        <v>24</v>
      </c>
      <c r="J11" s="5" t="s">
        <v>32</v>
      </c>
    </row>
    <row r="12" spans="1:10" s="9" customFormat="1" ht="30" customHeight="1" x14ac:dyDescent="0.25">
      <c r="A12" s="34"/>
      <c r="B12" s="4">
        <v>44257</v>
      </c>
      <c r="C12" s="5" t="s">
        <v>84</v>
      </c>
      <c r="D12" s="29" t="s">
        <v>84</v>
      </c>
      <c r="E12" s="6" t="s">
        <v>84</v>
      </c>
      <c r="F12" s="6" t="s">
        <v>84</v>
      </c>
      <c r="G12" s="30">
        <f>499.97+725.96</f>
        <v>1225.93</v>
      </c>
      <c r="H12" s="5" t="s">
        <v>25</v>
      </c>
      <c r="I12" s="5" t="s">
        <v>78</v>
      </c>
      <c r="J12" s="5" t="s">
        <v>79</v>
      </c>
    </row>
    <row r="13" spans="1:10" ht="30" customHeight="1" x14ac:dyDescent="0.25">
      <c r="A13" s="34"/>
      <c r="B13" s="4" t="s">
        <v>34</v>
      </c>
      <c r="C13" s="5" t="s">
        <v>16</v>
      </c>
      <c r="D13" s="29">
        <v>594.92999999999995</v>
      </c>
      <c r="E13" s="30">
        <v>841</v>
      </c>
      <c r="F13" s="30">
        <v>3132.63</v>
      </c>
      <c r="G13" s="6" t="s">
        <v>84</v>
      </c>
      <c r="H13" s="7" t="s">
        <v>26</v>
      </c>
      <c r="I13" s="5" t="s">
        <v>24</v>
      </c>
      <c r="J13" s="5" t="s">
        <v>32</v>
      </c>
    </row>
    <row r="14" spans="1:10" ht="30" customHeight="1" x14ac:dyDescent="0.25">
      <c r="A14" s="31" t="s">
        <v>29</v>
      </c>
      <c r="B14" s="4">
        <v>44287</v>
      </c>
      <c r="C14" s="5" t="s">
        <v>40</v>
      </c>
      <c r="D14" s="29">
        <v>828</v>
      </c>
      <c r="E14" s="6" t="s">
        <v>84</v>
      </c>
      <c r="F14" s="6" t="s">
        <v>84</v>
      </c>
      <c r="G14" s="6" t="s">
        <v>84</v>
      </c>
      <c r="H14" s="5" t="s">
        <v>23</v>
      </c>
      <c r="I14" s="5" t="s">
        <v>41</v>
      </c>
      <c r="J14" s="5" t="s">
        <v>42</v>
      </c>
    </row>
    <row r="15" spans="1:10" s="9" customFormat="1" ht="30" customHeight="1" x14ac:dyDescent="0.25">
      <c r="A15" s="31"/>
      <c r="B15" s="4">
        <v>44293</v>
      </c>
      <c r="C15" s="6" t="s">
        <v>84</v>
      </c>
      <c r="D15" s="6" t="s">
        <v>84</v>
      </c>
      <c r="E15" s="6" t="s">
        <v>84</v>
      </c>
      <c r="F15" s="6" t="s">
        <v>84</v>
      </c>
      <c r="G15" s="30">
        <v>1857</v>
      </c>
      <c r="H15" s="5" t="s">
        <v>25</v>
      </c>
      <c r="I15" s="5" t="s">
        <v>28</v>
      </c>
      <c r="J15" s="5" t="s">
        <v>30</v>
      </c>
    </row>
    <row r="16" spans="1:10" s="9" customFormat="1" ht="30" customHeight="1" x14ac:dyDescent="0.25">
      <c r="A16" s="31"/>
      <c r="B16" s="4" t="s">
        <v>44</v>
      </c>
      <c r="C16" s="5" t="s">
        <v>45</v>
      </c>
      <c r="D16" s="30">
        <v>742.23</v>
      </c>
      <c r="E16" s="30">
        <v>676</v>
      </c>
      <c r="F16" s="6" t="s">
        <v>84</v>
      </c>
      <c r="G16" s="6" t="s">
        <v>84</v>
      </c>
      <c r="H16" s="5" t="s">
        <v>43</v>
      </c>
      <c r="I16" s="5" t="s">
        <v>46</v>
      </c>
      <c r="J16" s="5" t="s">
        <v>52</v>
      </c>
    </row>
    <row r="17" spans="1:10" s="9" customFormat="1" ht="30" customHeight="1" x14ac:dyDescent="0.25">
      <c r="A17" s="31" t="s">
        <v>49</v>
      </c>
      <c r="B17" s="4" t="s">
        <v>48</v>
      </c>
      <c r="C17" s="5" t="s">
        <v>50</v>
      </c>
      <c r="D17" s="30">
        <v>525.24</v>
      </c>
      <c r="E17" s="30">
        <v>721.35</v>
      </c>
      <c r="F17" s="6" t="s">
        <v>84</v>
      </c>
      <c r="G17" s="6" t="s">
        <v>84</v>
      </c>
      <c r="H17" s="5" t="s">
        <v>47</v>
      </c>
      <c r="I17" s="5" t="s">
        <v>46</v>
      </c>
      <c r="J17" s="5" t="s">
        <v>51</v>
      </c>
    </row>
    <row r="18" spans="1:10" s="9" customFormat="1" ht="30" customHeight="1" x14ac:dyDescent="0.25">
      <c r="A18" s="31"/>
      <c r="B18" s="4">
        <v>44322</v>
      </c>
      <c r="C18" s="6" t="s">
        <v>84</v>
      </c>
      <c r="D18" s="6" t="s">
        <v>84</v>
      </c>
      <c r="E18" s="30">
        <v>276</v>
      </c>
      <c r="F18" s="6" t="s">
        <v>84</v>
      </c>
      <c r="G18" s="6" t="s">
        <v>84</v>
      </c>
      <c r="H18" s="5" t="s">
        <v>25</v>
      </c>
      <c r="I18" s="5" t="s">
        <v>56</v>
      </c>
      <c r="J18" s="5" t="s">
        <v>89</v>
      </c>
    </row>
    <row r="19" spans="1:10" s="9" customFormat="1" ht="30" customHeight="1" x14ac:dyDescent="0.25">
      <c r="A19" s="31"/>
      <c r="B19" s="4" t="s">
        <v>90</v>
      </c>
      <c r="C19" s="5" t="s">
        <v>53</v>
      </c>
      <c r="D19" s="30">
        <v>1297.68</v>
      </c>
      <c r="E19" s="30">
        <v>836</v>
      </c>
      <c r="F19" s="30">
        <v>3132.63</v>
      </c>
      <c r="G19" s="6" t="s">
        <v>84</v>
      </c>
      <c r="H19" s="5" t="s">
        <v>20</v>
      </c>
      <c r="I19" s="5" t="s">
        <v>24</v>
      </c>
      <c r="J19" s="5" t="s">
        <v>54</v>
      </c>
    </row>
    <row r="20" spans="1:10" s="9" customFormat="1" ht="30" customHeight="1" x14ac:dyDescent="0.25">
      <c r="A20" s="31"/>
      <c r="B20" s="4">
        <v>44334</v>
      </c>
      <c r="C20" s="5" t="s">
        <v>57</v>
      </c>
      <c r="D20" s="30">
        <v>468.99</v>
      </c>
      <c r="E20" s="6" t="s">
        <v>84</v>
      </c>
      <c r="F20" s="6" t="s">
        <v>84</v>
      </c>
      <c r="G20" s="6">
        <v>1503.37</v>
      </c>
      <c r="H20" s="5" t="s">
        <v>25</v>
      </c>
      <c r="I20" s="5" t="s">
        <v>56</v>
      </c>
      <c r="J20" s="5" t="s">
        <v>55</v>
      </c>
    </row>
    <row r="21" spans="1:10" s="9" customFormat="1" ht="30" customHeight="1" x14ac:dyDescent="0.25">
      <c r="A21" s="31"/>
      <c r="B21" s="4" t="s">
        <v>60</v>
      </c>
      <c r="C21" s="5" t="s">
        <v>58</v>
      </c>
      <c r="D21" s="30">
        <f>1693.04-E21</f>
        <v>1213.04</v>
      </c>
      <c r="E21" s="30">
        <v>480</v>
      </c>
      <c r="F21" s="30">
        <v>1271.82</v>
      </c>
      <c r="G21" s="6" t="s">
        <v>84</v>
      </c>
      <c r="H21" s="5" t="s">
        <v>59</v>
      </c>
      <c r="I21" s="5" t="s">
        <v>24</v>
      </c>
      <c r="J21" s="5" t="s">
        <v>54</v>
      </c>
    </row>
    <row r="22" spans="1:10" s="9" customFormat="1" ht="30" customHeight="1" x14ac:dyDescent="0.25">
      <c r="A22" s="31" t="s">
        <v>63</v>
      </c>
      <c r="B22" s="4" t="s">
        <v>62</v>
      </c>
      <c r="C22" s="11" t="s">
        <v>61</v>
      </c>
      <c r="D22" s="30">
        <v>1383.79</v>
      </c>
      <c r="E22" s="30">
        <v>836</v>
      </c>
      <c r="F22" s="30">
        <v>1243.82</v>
      </c>
      <c r="G22" s="6" t="s">
        <v>84</v>
      </c>
      <c r="H22" s="5" t="s">
        <v>20</v>
      </c>
      <c r="I22" s="5" t="s">
        <v>24</v>
      </c>
      <c r="J22" s="5" t="s">
        <v>54</v>
      </c>
    </row>
    <row r="23" spans="1:10" s="9" customFormat="1" ht="30" customHeight="1" x14ac:dyDescent="0.25">
      <c r="A23" s="31"/>
      <c r="B23" s="4" t="s">
        <v>64</v>
      </c>
      <c r="C23" s="5" t="s">
        <v>65</v>
      </c>
      <c r="D23" s="30">
        <v>655.98</v>
      </c>
      <c r="E23" s="30">
        <v>836</v>
      </c>
      <c r="F23" s="30">
        <v>1389.25</v>
      </c>
      <c r="G23" s="6" t="s">
        <v>84</v>
      </c>
      <c r="H23" s="5" t="s">
        <v>59</v>
      </c>
      <c r="I23" s="5" t="s">
        <v>24</v>
      </c>
      <c r="J23" s="5" t="s">
        <v>66</v>
      </c>
    </row>
    <row r="24" spans="1:10" s="9" customFormat="1" ht="30" customHeight="1" x14ac:dyDescent="0.25">
      <c r="A24" s="40" t="s">
        <v>67</v>
      </c>
      <c r="B24" s="4" t="s">
        <v>68</v>
      </c>
      <c r="C24" s="5" t="s">
        <v>69</v>
      </c>
      <c r="D24" s="30">
        <v>503.19</v>
      </c>
      <c r="E24" s="30">
        <v>480.9</v>
      </c>
      <c r="F24" s="6" t="s">
        <v>84</v>
      </c>
      <c r="G24" s="6" t="s">
        <v>84</v>
      </c>
      <c r="H24" s="5" t="s">
        <v>47</v>
      </c>
      <c r="I24" s="5" t="s">
        <v>46</v>
      </c>
      <c r="J24" s="5" t="s">
        <v>51</v>
      </c>
    </row>
    <row r="25" spans="1:10" s="9" customFormat="1" ht="30" customHeight="1" x14ac:dyDescent="0.25">
      <c r="A25" s="41"/>
      <c r="B25" s="4" t="s">
        <v>70</v>
      </c>
      <c r="C25" s="5" t="s">
        <v>71</v>
      </c>
      <c r="D25" s="30">
        <v>769.31</v>
      </c>
      <c r="E25" s="30">
        <v>836</v>
      </c>
      <c r="F25" s="30">
        <v>3237.05</v>
      </c>
      <c r="G25" s="6" t="s">
        <v>84</v>
      </c>
      <c r="H25" s="5" t="s">
        <v>59</v>
      </c>
      <c r="I25" s="5" t="s">
        <v>24</v>
      </c>
      <c r="J25" s="5" t="s">
        <v>72</v>
      </c>
    </row>
    <row r="26" spans="1:10" s="9" customFormat="1" ht="30" customHeight="1" x14ac:dyDescent="0.25">
      <c r="A26" s="42"/>
      <c r="B26" s="4">
        <v>44406</v>
      </c>
      <c r="C26" s="5" t="s">
        <v>84</v>
      </c>
      <c r="D26" s="6" t="s">
        <v>84</v>
      </c>
      <c r="E26" s="30">
        <v>334.95</v>
      </c>
      <c r="F26" s="6" t="s">
        <v>84</v>
      </c>
      <c r="G26" s="6" t="s">
        <v>84</v>
      </c>
      <c r="H26" s="5" t="s">
        <v>25</v>
      </c>
      <c r="I26" s="5" t="s">
        <v>74</v>
      </c>
      <c r="J26" s="5" t="s">
        <v>86</v>
      </c>
    </row>
    <row r="27" spans="1:10" s="9" customFormat="1" ht="30" customHeight="1" x14ac:dyDescent="0.25">
      <c r="A27" s="31" t="s">
        <v>73</v>
      </c>
      <c r="B27" s="4" t="s">
        <v>75</v>
      </c>
      <c r="C27" s="5" t="s">
        <v>80</v>
      </c>
      <c r="D27" s="30">
        <v>220.3</v>
      </c>
      <c r="E27" s="30">
        <v>169.55</v>
      </c>
      <c r="F27" s="6" t="s">
        <v>84</v>
      </c>
      <c r="G27" s="6" t="s">
        <v>84</v>
      </c>
      <c r="H27" s="5" t="s">
        <v>77</v>
      </c>
      <c r="I27" s="5" t="s">
        <v>82</v>
      </c>
      <c r="J27" s="5" t="s">
        <v>81</v>
      </c>
    </row>
    <row r="28" spans="1:10" s="9" customFormat="1" ht="30" customHeight="1" x14ac:dyDescent="0.25">
      <c r="A28" s="31"/>
      <c r="B28" s="4" t="s">
        <v>75</v>
      </c>
      <c r="C28" s="5" t="s">
        <v>83</v>
      </c>
      <c r="D28" s="12" t="s">
        <v>84</v>
      </c>
      <c r="E28" s="30">
        <v>169.55</v>
      </c>
      <c r="F28" s="6" t="s">
        <v>84</v>
      </c>
      <c r="G28" s="6" t="s">
        <v>84</v>
      </c>
      <c r="H28" s="5" t="s">
        <v>76</v>
      </c>
      <c r="I28" s="5" t="s">
        <v>82</v>
      </c>
      <c r="J28" s="5" t="s">
        <v>81</v>
      </c>
    </row>
    <row r="29" spans="1:10" s="9" customFormat="1" ht="30" customHeight="1" x14ac:dyDescent="0.25">
      <c r="A29" s="31"/>
      <c r="B29" s="4" t="s">
        <v>88</v>
      </c>
      <c r="C29" s="5" t="s">
        <v>87</v>
      </c>
      <c r="D29" s="30">
        <v>1237.8</v>
      </c>
      <c r="E29" s="30">
        <v>760</v>
      </c>
      <c r="F29" s="6" t="s">
        <v>84</v>
      </c>
      <c r="G29" s="6" t="s">
        <v>84</v>
      </c>
      <c r="H29" s="5" t="s">
        <v>20</v>
      </c>
      <c r="I29" s="5" t="s">
        <v>24</v>
      </c>
      <c r="J29" s="5" t="s">
        <v>94</v>
      </c>
    </row>
    <row r="30" spans="1:10" s="9" customFormat="1" ht="30" customHeight="1" x14ac:dyDescent="0.25">
      <c r="A30" s="31"/>
      <c r="B30" s="4">
        <v>44425</v>
      </c>
      <c r="C30" s="5" t="s">
        <v>84</v>
      </c>
      <c r="D30" s="12" t="s">
        <v>84</v>
      </c>
      <c r="E30" s="30">
        <f>425</f>
        <v>425</v>
      </c>
      <c r="F30" s="6" t="s">
        <v>84</v>
      </c>
      <c r="G30" s="30">
        <f>995.96+1426.47+634.96</f>
        <v>3057.3900000000003</v>
      </c>
      <c r="H30" s="5" t="s">
        <v>25</v>
      </c>
      <c r="I30" s="5" t="s">
        <v>56</v>
      </c>
      <c r="J30" s="5" t="s">
        <v>55</v>
      </c>
    </row>
    <row r="31" spans="1:10" s="9" customFormat="1" ht="30" customHeight="1" x14ac:dyDescent="0.25">
      <c r="A31" s="31"/>
      <c r="B31" s="4">
        <v>44418</v>
      </c>
      <c r="C31" s="5" t="s">
        <v>91</v>
      </c>
      <c r="D31" s="30">
        <v>470.53</v>
      </c>
      <c r="E31" s="6" t="s">
        <v>84</v>
      </c>
      <c r="F31" s="6" t="s">
        <v>84</v>
      </c>
      <c r="G31" s="6" t="s">
        <v>84</v>
      </c>
      <c r="H31" s="5" t="s">
        <v>23</v>
      </c>
      <c r="I31" s="5" t="s">
        <v>92</v>
      </c>
      <c r="J31" s="5" t="s">
        <v>93</v>
      </c>
    </row>
    <row r="32" spans="1:10" ht="30" customHeight="1" x14ac:dyDescent="0.25">
      <c r="A32" s="33" t="s">
        <v>8</v>
      </c>
      <c r="B32" s="33"/>
      <c r="C32" s="33"/>
      <c r="D32" s="30">
        <f>SUM(D5:D31)</f>
        <v>16143.570000000002</v>
      </c>
      <c r="E32" s="30">
        <f>SUM(E5:E31)</f>
        <v>13241.749999999998</v>
      </c>
      <c r="F32" s="30">
        <f>SUM(F5:F31)</f>
        <v>19182.04</v>
      </c>
      <c r="G32" s="30">
        <f>SUM(G5:G31)</f>
        <v>9550.630000000001</v>
      </c>
      <c r="H32" s="13"/>
      <c r="I32" s="14"/>
      <c r="J32" s="14"/>
    </row>
    <row r="33" spans="1:10" ht="30" customHeight="1" x14ac:dyDescent="0.25">
      <c r="A33" s="15"/>
      <c r="B33" s="15"/>
      <c r="C33" s="16"/>
      <c r="D33" s="37" t="s">
        <v>9</v>
      </c>
      <c r="E33" s="38"/>
      <c r="F33" s="39"/>
      <c r="G33" s="17">
        <f>D32+E32+F32+G32</f>
        <v>58117.990000000005</v>
      </c>
      <c r="H33" s="32"/>
      <c r="I33" s="32"/>
      <c r="J33" s="15"/>
    </row>
    <row r="34" spans="1:10" ht="30" customHeight="1" x14ac:dyDescent="0.3">
      <c r="A34" s="18"/>
      <c r="B34" s="15"/>
      <c r="C34" s="16"/>
      <c r="D34" s="16"/>
      <c r="E34" s="16"/>
      <c r="F34" s="19"/>
      <c r="G34" s="20"/>
      <c r="H34" s="21"/>
      <c r="I34" s="15"/>
      <c r="J34" s="15"/>
    </row>
    <row r="35" spans="1:10" ht="30" customHeight="1" x14ac:dyDescent="0.25">
      <c r="G35" s="24"/>
      <c r="H35" s="25"/>
      <c r="I35" s="1"/>
    </row>
    <row r="36" spans="1:10" ht="30" customHeight="1" x14ac:dyDescent="0.25">
      <c r="I36" s="1"/>
    </row>
    <row r="37" spans="1:10" ht="30" customHeight="1" x14ac:dyDescent="0.25">
      <c r="I37" s="1"/>
    </row>
    <row r="38" spans="1:10" ht="30" customHeight="1" x14ac:dyDescent="0.25">
      <c r="G38" s="24"/>
      <c r="I38" s="1"/>
    </row>
    <row r="39" spans="1:10" ht="30" customHeight="1" x14ac:dyDescent="0.25">
      <c r="I39" s="1"/>
    </row>
    <row r="40" spans="1:10" ht="30" customHeight="1" x14ac:dyDescent="0.25">
      <c r="I40" s="1"/>
    </row>
    <row r="41" spans="1:10" ht="30" customHeight="1" x14ac:dyDescent="0.25">
      <c r="I41" s="1"/>
    </row>
  </sheetData>
  <sheetProtection algorithmName="SHA-512" hashValue="Qt+hohlO5ArxxwyuG+S6xpjJ7BHANI5VjsZSziKbOwUH4KrH45sLXGAhLTfQDSNu28+wvxJZ9jucMIY0bxt6Bw==" saltValue="qmxwKniHVp5nXoYFOMPgBQ==" spinCount="100000" sheet="1" formatCells="0" formatColumns="0" formatRows="0" insertColumns="0" insertRows="0" insertHyperlinks="0" deleteColumns="0" deleteRows="0" sort="0" autoFilter="0" pivotTables="0"/>
  <mergeCells count="14">
    <mergeCell ref="A27:A31"/>
    <mergeCell ref="H33:I33"/>
    <mergeCell ref="A32:C32"/>
    <mergeCell ref="A11:A13"/>
    <mergeCell ref="A1:C1"/>
    <mergeCell ref="A2:B2"/>
    <mergeCell ref="A7:A10"/>
    <mergeCell ref="D1:J1"/>
    <mergeCell ref="A14:A16"/>
    <mergeCell ref="A17:A21"/>
    <mergeCell ref="D33:F33"/>
    <mergeCell ref="A22:A23"/>
    <mergeCell ref="A3:A6"/>
    <mergeCell ref="A24:A2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Width="0" orientation="landscape" horizontalDpi="300" verticalDpi="300" r:id="rId1"/>
  <headerFooter>
    <oddFooter>&amp;C&amp;"Arial,Normal"&amp;8Página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2021</vt:lpstr>
      <vt:lpstr>'2021'!Area_de_impressao</vt:lpstr>
      <vt:lpstr>'2021'!Titulos_de_impressao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Jucelia</cp:lastModifiedBy>
  <cp:lastPrinted>2021-08-17T18:59:54Z</cp:lastPrinted>
  <dcterms:created xsi:type="dcterms:W3CDTF">2019-09-10T16:51:38Z</dcterms:created>
  <dcterms:modified xsi:type="dcterms:W3CDTF">2021-08-17T19:00:07Z</dcterms:modified>
</cp:coreProperties>
</file>