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6930"/>
  </bookViews>
  <sheets>
    <sheet name="2017" sheetId="2" r:id="rId1"/>
  </sheets>
  <calcPr calcId="145621"/>
</workbook>
</file>

<file path=xl/calcChain.xml><?xml version="1.0" encoding="utf-8"?>
<calcChain xmlns="http://schemas.openxmlformats.org/spreadsheetml/2006/main">
  <c r="H22" i="2" l="1"/>
  <c r="K22" i="2"/>
  <c r="E22" i="2"/>
  <c r="G21" i="2"/>
  <c r="E21" i="2"/>
  <c r="H20" i="2"/>
  <c r="F20" i="2"/>
  <c r="B21" i="2"/>
  <c r="F19" i="2" l="1"/>
  <c r="H17" i="2" l="1"/>
  <c r="H13" i="2" l="1"/>
  <c r="H11" i="2" l="1"/>
  <c r="H8" i="2"/>
  <c r="H21" i="2" l="1"/>
  <c r="F9" i="2"/>
  <c r="F8" i="2" l="1"/>
  <c r="F7" i="2" l="1"/>
  <c r="F21" i="2" s="1"/>
</calcChain>
</file>

<file path=xl/sharedStrings.xml><?xml version="1.0" encoding="utf-8"?>
<sst xmlns="http://schemas.openxmlformats.org/spreadsheetml/2006/main" count="81" uniqueCount="68">
  <si>
    <t>CLEVERSON MORAES SILVEIRA</t>
  </si>
  <si>
    <t>FUNCIONÁRIO</t>
  </si>
  <si>
    <t>PERÍODO DE VIAGEM</t>
  </si>
  <si>
    <t>JUSTIFICATIVA DA VIAGEM</t>
  </si>
  <si>
    <t>ITINERÁRIO</t>
  </si>
  <si>
    <t>RDV N.º</t>
  </si>
  <si>
    <t>Portal da Transparência</t>
  </si>
  <si>
    <t>HOSPEDAGEM</t>
  </si>
  <si>
    <t>PASSAGEM AÉREA</t>
  </si>
  <si>
    <t>VALOR ADIANTADO</t>
  </si>
  <si>
    <t>TOTAL:</t>
  </si>
  <si>
    <t>TOTAL DAS DESPESAS</t>
  </si>
  <si>
    <t>DATA DO ADIANTAMENTO</t>
  </si>
  <si>
    <t>TOTAL ADTO. + ENTRADAS - SAÍDAS =</t>
  </si>
  <si>
    <t>TOTAL GERAL:</t>
  </si>
  <si>
    <t>Relatório de Despesas com Viagens</t>
  </si>
  <si>
    <t>HOSPED.+AÉREO=</t>
  </si>
  <si>
    <t>CURITIBA-BRASÍLIA-CURITIBA</t>
  </si>
  <si>
    <t>CURITIBA-SÃO PAULO-CURITIBA</t>
  </si>
  <si>
    <t>001/17</t>
  </si>
  <si>
    <t>12/01 A 13/01/2017</t>
  </si>
  <si>
    <t>VISITA ROTINA UHES</t>
  </si>
  <si>
    <t>EMERSON LUIS ALBERTI E GABRIELA SERAFIN</t>
  </si>
  <si>
    <t>CURITIBA - CANDÓI - CURITIBA</t>
  </si>
  <si>
    <t>002/17</t>
  </si>
  <si>
    <t>LUIZ EDUARDO WOLFF</t>
  </si>
  <si>
    <t>VERIFICAÇÃO DE SERVIÇOS NAS USINAS E CARTÓRIO EM PINHÃO</t>
  </si>
  <si>
    <t xml:space="preserve">01/02 A 02/02/2017  </t>
  </si>
  <si>
    <t>003/17</t>
  </si>
  <si>
    <t>004/17</t>
  </si>
  <si>
    <t>EDUARDO JOAKINSON</t>
  </si>
  <si>
    <t xml:space="preserve">EMERSON LUIS ALBERTI </t>
  </si>
  <si>
    <t>005/17</t>
  </si>
  <si>
    <t xml:space="preserve"> IV FÓRUM COMERCIALIZAÇÃO DE ENERGIA</t>
  </si>
  <si>
    <t>SAÍDA DO CAIXA (DEVOLVIDO AO FUNCIONÁRIO)</t>
  </si>
  <si>
    <t>ENTRADA NO CAIXA (DEVOLVIDO PELO FUNCIONÁRIO)</t>
  </si>
  <si>
    <t>REUNIÃO MINISTÉRIO DE MINAS E ENERGIA</t>
  </si>
  <si>
    <t>CURITIBA-GUARAPUAVA /PINHÃO-CURITIBA</t>
  </si>
  <si>
    <t>006/17</t>
  </si>
  <si>
    <t>DINORAH /CLEVERSON/WOLFF/JOEL</t>
  </si>
  <si>
    <t>CTBA-FOZ DO JORDÃO-CANDÓI-PINHÃO-CTBA</t>
  </si>
  <si>
    <t>REUNIÃO PREFEITURAS SOBRE MANUTENÇÃO DAS ESTRADAS</t>
  </si>
  <si>
    <t>1ª REUNIÃO CONSELHO ABRAGEL</t>
  </si>
  <si>
    <t>2ª REUNIÃO CONSELHO ABRAGEL</t>
  </si>
  <si>
    <t>REUNIÃO AGÊNCIA NACIONAL DE ÁGUAS (ANA).</t>
  </si>
  <si>
    <t>CLEVERSON MORAES SILVEIRA E LUIZ EDUARDO WOLFF</t>
  </si>
  <si>
    <t>010/17</t>
  </si>
  <si>
    <t>007/17</t>
  </si>
  <si>
    <t>011/17</t>
  </si>
  <si>
    <t>FAGNER NASCIMENTO (COPEL)</t>
  </si>
  <si>
    <t>08/03/2017 A 09/03/2017</t>
  </si>
  <si>
    <t>012/17</t>
  </si>
  <si>
    <t>ORLETTE NOGAROLLI (COPEL)</t>
  </si>
  <si>
    <t>ENSAIO DE RECEBIMENTO DE UM TRANSFORMADOR DE POTENCIAL INDUTIVO, COMPRADO PELA ELEJOR PARA SUBSTITUIR O EQUIPAMENTO DANIFICADO DA BALTEAUX.</t>
  </si>
  <si>
    <t>008/17</t>
  </si>
  <si>
    <t>009/17</t>
  </si>
  <si>
    <t>REUNIÃO UBP- USO DO BEM PÚBLICO/ESCRIT.BETTIOL</t>
  </si>
  <si>
    <t>CLEVERSON MORAES SILVEIRA; DINORAH PORTUGAL E EMERSON LUIS ALBERTI</t>
  </si>
  <si>
    <t>VERIFICAÇÃO DE SERVIÇOS NAS USINAS E REUNIÃO DO COMITÊ DA BACIA DO RIO JORDÃO.</t>
  </si>
  <si>
    <t>CURITIBA - GUARAPUAVA- CURITIBA</t>
  </si>
  <si>
    <t>29/03/2017 A 30/03/2017</t>
  </si>
  <si>
    <t>26/04 A 27/04/2017</t>
  </si>
  <si>
    <t>013/17</t>
  </si>
  <si>
    <t>08/03/2017 - 09/03/2017</t>
  </si>
  <si>
    <t>20/02/2017 A 21/02/2017</t>
  </si>
  <si>
    <t>014/17</t>
  </si>
  <si>
    <t>VISTORIA USINAS</t>
  </si>
  <si>
    <t>3ª REUNIÃO CONSELHO ABRAGEL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</si>
</sst>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rgb="FF548DD4"/>
      <name val="Calibri"/>
      <family val="2"/>
    </font>
    <font>
      <b/>
      <sz val="12"/>
      <name val="Arial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0" fontId="2" fillId="0" borderId="0" xfId="0" applyFont="1"/>
    <xf numFmtId="0" fontId="5" fillId="0" borderId="0" xfId="0" applyFont="1" applyAlignment="1">
      <alignment horizontal="right" vertical="top"/>
    </xf>
    <xf numFmtId="0" fontId="5" fillId="0" borderId="0" xfId="0" applyFont="1"/>
    <xf numFmtId="14" fontId="3" fillId="3" borderId="0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14" fontId="5" fillId="3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top"/>
    </xf>
    <xf numFmtId="164" fontId="3" fillId="6" borderId="0" xfId="0" applyNumberFormat="1" applyFont="1" applyFill="1" applyBorder="1" applyAlignment="1">
      <alignment horizontal="center" vertical="center"/>
    </xf>
    <xf numFmtId="0" fontId="3" fillId="6" borderId="0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Alignment="1">
      <alignment horizontal="center"/>
    </xf>
    <xf numFmtId="44" fontId="5" fillId="6" borderId="1" xfId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64" fontId="5" fillId="3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164" fontId="3" fillId="4" borderId="0" xfId="0" applyNumberFormat="1" applyFont="1" applyFill="1" applyAlignment="1">
      <alignment horizontal="center" vertical="center"/>
    </xf>
    <xf numFmtId="164" fontId="3" fillId="5" borderId="0" xfId="0" applyNumberFormat="1" applyFont="1" applyFill="1" applyAlignment="1">
      <alignment horizontal="center" vertical="center"/>
    </xf>
    <xf numFmtId="164" fontId="3" fillId="4" borderId="0" xfId="0" applyNumberFormat="1" applyFont="1" applyFill="1" applyBorder="1" applyAlignment="1">
      <alignment vertical="center" wrapText="1"/>
    </xf>
    <xf numFmtId="0" fontId="7" fillId="0" borderId="0" xfId="0" applyFont="1"/>
    <xf numFmtId="0" fontId="5" fillId="0" borderId="1" xfId="0" applyFont="1" applyBorder="1" applyAlignment="1">
      <alignment horizontal="justify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44" fontId="5" fillId="7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22" fontId="5" fillId="0" borderId="1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44" fontId="5" fillId="3" borderId="1" xfId="1" applyFont="1" applyFill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14" fontId="3" fillId="6" borderId="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22860</xdr:rowOff>
    </xdr:from>
    <xdr:to>
      <xdr:col>1</xdr:col>
      <xdr:colOff>244128</xdr:colOff>
      <xdr:row>0</xdr:row>
      <xdr:rowOff>27774</xdr:rowOff>
    </xdr:to>
    <xdr:pic>
      <xdr:nvPicPr>
        <xdr:cNvPr id="2" name="Imagem 1" descr="Elejor GIF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" y="22860"/>
          <a:ext cx="2067661" cy="4914"/>
        </a:xfrm>
        <a:prstGeom prst="rect">
          <a:avLst/>
        </a:prstGeom>
      </xdr:spPr>
    </xdr:pic>
    <xdr:clientData/>
  </xdr:twoCellAnchor>
  <xdr:twoCellAnchor editAs="oneCell">
    <xdr:from>
      <xdr:col>0</xdr:col>
      <xdr:colOff>182880</xdr:colOff>
      <xdr:row>0</xdr:row>
      <xdr:rowOff>121920</xdr:rowOff>
    </xdr:from>
    <xdr:to>
      <xdr:col>1</xdr:col>
      <xdr:colOff>583779</xdr:colOff>
      <xdr:row>3</xdr:row>
      <xdr:rowOff>188835</xdr:rowOff>
    </xdr:to>
    <xdr:pic>
      <xdr:nvPicPr>
        <xdr:cNvPr id="3" name="Imagem 2" descr="Elejor GIF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8683" t="6422" r="9804" b="4587"/>
        <a:stretch>
          <a:fillRect/>
        </a:stretch>
      </xdr:blipFill>
      <xdr:spPr>
        <a:xfrm>
          <a:off x="182880" y="121920"/>
          <a:ext cx="2254912" cy="830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topLeftCell="C1" zoomScale="85" zoomScaleNormal="85" workbookViewId="0">
      <selection activeCell="J28" sqref="J28"/>
    </sheetView>
  </sheetViews>
  <sheetFormatPr defaultRowHeight="12.75" x14ac:dyDescent="0.2"/>
  <cols>
    <col min="1" max="1" width="16.7109375" customWidth="1"/>
    <col min="2" max="2" width="15" customWidth="1"/>
    <col min="4" max="4" width="17.140625" customWidth="1"/>
    <col min="5" max="5" width="16.7109375" customWidth="1"/>
    <col min="6" max="6" width="18.5703125" customWidth="1"/>
    <col min="7" max="7" width="17.28515625" customWidth="1"/>
    <col min="8" max="8" width="16.42578125" customWidth="1"/>
    <col min="9" max="9" width="35" customWidth="1"/>
    <col min="10" max="10" width="20.140625" customWidth="1"/>
    <col min="11" max="11" width="40.140625" customWidth="1"/>
    <col min="12" max="12" width="45.140625" customWidth="1"/>
  </cols>
  <sheetData>
    <row r="1" spans="1:14" x14ac:dyDescent="0.2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4" ht="22.9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N2" s="3"/>
    </row>
    <row r="3" spans="1:14" ht="20.25" x14ac:dyDescent="0.3">
      <c r="A3" s="43" t="s">
        <v>15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N3" s="3"/>
    </row>
    <row r="4" spans="1:14" ht="20.25" x14ac:dyDescent="0.3">
      <c r="A4" s="43">
        <v>2017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3"/>
    </row>
    <row r="5" spans="1:14" x14ac:dyDescent="0.2">
      <c r="A5" s="8"/>
      <c r="B5" s="8"/>
      <c r="C5" s="8"/>
      <c r="D5" s="7"/>
      <c r="E5" s="7"/>
      <c r="F5" s="7"/>
      <c r="G5" s="8"/>
      <c r="H5" s="8"/>
      <c r="I5" s="1"/>
      <c r="J5" s="1"/>
      <c r="K5" s="1"/>
      <c r="L5" s="1"/>
      <c r="N5" s="3"/>
    </row>
    <row r="6" spans="1:14" s="10" customFormat="1" ht="66" customHeight="1" x14ac:dyDescent="0.2">
      <c r="A6" s="4" t="s">
        <v>12</v>
      </c>
      <c r="B6" s="4" t="s">
        <v>9</v>
      </c>
      <c r="C6" s="2" t="s">
        <v>5</v>
      </c>
      <c r="D6" s="4" t="s">
        <v>11</v>
      </c>
      <c r="E6" s="4" t="s">
        <v>34</v>
      </c>
      <c r="F6" s="4" t="s">
        <v>35</v>
      </c>
      <c r="G6" s="2" t="s">
        <v>7</v>
      </c>
      <c r="H6" s="4" t="s">
        <v>8</v>
      </c>
      <c r="I6" s="2" t="s">
        <v>1</v>
      </c>
      <c r="J6" s="30" t="s">
        <v>2</v>
      </c>
      <c r="K6" s="2" t="s">
        <v>4</v>
      </c>
      <c r="L6" s="2" t="s">
        <v>3</v>
      </c>
      <c r="M6" s="9"/>
      <c r="N6" s="9"/>
    </row>
    <row r="7" spans="1:14" s="35" customFormat="1" ht="24.95" customHeight="1" x14ac:dyDescent="0.2">
      <c r="A7" s="5">
        <v>42747</v>
      </c>
      <c r="B7" s="19">
        <v>800</v>
      </c>
      <c r="C7" s="31" t="s">
        <v>19</v>
      </c>
      <c r="D7" s="19">
        <v>601.4</v>
      </c>
      <c r="E7" s="19">
        <v>0</v>
      </c>
      <c r="F7" s="32">
        <f>B7-D7</f>
        <v>198.60000000000002</v>
      </c>
      <c r="G7" s="33">
        <v>290</v>
      </c>
      <c r="H7" s="33">
        <v>0</v>
      </c>
      <c r="I7" s="34" t="s">
        <v>22</v>
      </c>
      <c r="J7" s="6" t="s">
        <v>20</v>
      </c>
      <c r="K7" s="20" t="s">
        <v>23</v>
      </c>
      <c r="L7" s="20" t="s">
        <v>21</v>
      </c>
    </row>
    <row r="8" spans="1:14" s="35" customFormat="1" ht="24.95" customHeight="1" x14ac:dyDescent="0.2">
      <c r="A8" s="5">
        <v>42759</v>
      </c>
      <c r="B8" s="19">
        <v>500</v>
      </c>
      <c r="C8" s="31" t="s">
        <v>24</v>
      </c>
      <c r="D8" s="19">
        <v>91</v>
      </c>
      <c r="E8" s="19">
        <v>0</v>
      </c>
      <c r="F8" s="32">
        <f>B8-D8</f>
        <v>409</v>
      </c>
      <c r="G8" s="33">
        <v>0</v>
      </c>
      <c r="H8" s="33">
        <f>305.21+226.79</f>
        <v>532</v>
      </c>
      <c r="I8" s="36" t="s">
        <v>0</v>
      </c>
      <c r="J8" s="5">
        <v>42760</v>
      </c>
      <c r="K8" s="21" t="s">
        <v>17</v>
      </c>
      <c r="L8" s="24" t="s">
        <v>42</v>
      </c>
    </row>
    <row r="9" spans="1:14" s="35" customFormat="1" ht="24.95" customHeight="1" x14ac:dyDescent="0.2">
      <c r="A9" s="5">
        <v>42767</v>
      </c>
      <c r="B9" s="19">
        <v>600</v>
      </c>
      <c r="C9" s="31" t="s">
        <v>28</v>
      </c>
      <c r="D9" s="19">
        <v>398.31</v>
      </c>
      <c r="E9" s="19">
        <v>0</v>
      </c>
      <c r="F9" s="32">
        <f>B9-D9</f>
        <v>201.69</v>
      </c>
      <c r="G9" s="33">
        <v>209</v>
      </c>
      <c r="H9" s="33"/>
      <c r="I9" s="37" t="s">
        <v>25</v>
      </c>
      <c r="J9" s="38" t="s">
        <v>27</v>
      </c>
      <c r="K9" s="21" t="s">
        <v>37</v>
      </c>
      <c r="L9" s="24" t="s">
        <v>26</v>
      </c>
    </row>
    <row r="10" spans="1:14" s="35" customFormat="1" ht="24.95" customHeight="1" x14ac:dyDescent="0.2">
      <c r="A10" s="5">
        <v>42786</v>
      </c>
      <c r="B10" s="19">
        <v>0</v>
      </c>
      <c r="C10" s="31" t="s">
        <v>29</v>
      </c>
      <c r="D10" s="19">
        <v>295</v>
      </c>
      <c r="E10" s="19">
        <v>295</v>
      </c>
      <c r="F10" s="32">
        <v>0</v>
      </c>
      <c r="G10" s="33">
        <v>313.95</v>
      </c>
      <c r="H10" s="33"/>
      <c r="I10" s="37" t="s">
        <v>30</v>
      </c>
      <c r="J10" s="31" t="s">
        <v>64</v>
      </c>
      <c r="K10" s="21" t="s">
        <v>18</v>
      </c>
      <c r="L10" s="24" t="s">
        <v>33</v>
      </c>
    </row>
    <row r="11" spans="1:14" s="35" customFormat="1" ht="24.95" customHeight="1" x14ac:dyDescent="0.2">
      <c r="A11" s="5">
        <v>42789</v>
      </c>
      <c r="B11" s="19">
        <v>0</v>
      </c>
      <c r="C11" s="31" t="s">
        <v>32</v>
      </c>
      <c r="D11" s="19">
        <v>312.36</v>
      </c>
      <c r="E11" s="19">
        <v>312.36</v>
      </c>
      <c r="F11" s="32">
        <v>0</v>
      </c>
      <c r="G11" s="33">
        <v>0</v>
      </c>
      <c r="H11" s="33">
        <f>836.79+338.75</f>
        <v>1175.54</v>
      </c>
      <c r="I11" s="37" t="s">
        <v>31</v>
      </c>
      <c r="J11" s="5">
        <v>42789</v>
      </c>
      <c r="K11" s="21" t="s">
        <v>17</v>
      </c>
      <c r="L11" s="24" t="s">
        <v>36</v>
      </c>
    </row>
    <row r="12" spans="1:14" s="35" customFormat="1" ht="24.95" customHeight="1" x14ac:dyDescent="0.2">
      <c r="A12" s="39">
        <v>42802</v>
      </c>
      <c r="B12" s="19">
        <v>1000</v>
      </c>
      <c r="C12" s="31" t="s">
        <v>38</v>
      </c>
      <c r="D12" s="19">
        <v>495.55</v>
      </c>
      <c r="E12" s="19">
        <v>0</v>
      </c>
      <c r="F12" s="40">
        <v>504.45</v>
      </c>
      <c r="G12" s="33">
        <v>760</v>
      </c>
      <c r="H12" s="33">
        <v>0</v>
      </c>
      <c r="I12" s="37" t="s">
        <v>39</v>
      </c>
      <c r="J12" s="5" t="s">
        <v>63</v>
      </c>
      <c r="K12" s="21" t="s">
        <v>40</v>
      </c>
      <c r="L12" s="24" t="s">
        <v>41</v>
      </c>
    </row>
    <row r="13" spans="1:14" s="35" customFormat="1" ht="24.95" customHeight="1" x14ac:dyDescent="0.2">
      <c r="A13" s="5">
        <v>42809</v>
      </c>
      <c r="B13" s="19">
        <v>0</v>
      </c>
      <c r="C13" s="31" t="s">
        <v>47</v>
      </c>
      <c r="D13" s="19">
        <v>144.9</v>
      </c>
      <c r="E13" s="19">
        <v>144.9</v>
      </c>
      <c r="F13" s="40">
        <v>0</v>
      </c>
      <c r="G13" s="33">
        <v>0</v>
      </c>
      <c r="H13" s="33">
        <f>566.79+437.93</f>
        <v>1004.72</v>
      </c>
      <c r="I13" s="37" t="s">
        <v>31</v>
      </c>
      <c r="J13" s="5">
        <v>42809</v>
      </c>
      <c r="K13" s="21" t="s">
        <v>17</v>
      </c>
      <c r="L13" s="24" t="s">
        <v>43</v>
      </c>
    </row>
    <row r="14" spans="1:14" s="35" customFormat="1" ht="24.95" customHeight="1" x14ac:dyDescent="0.2">
      <c r="A14" s="5">
        <v>42818</v>
      </c>
      <c r="B14" s="19">
        <v>0</v>
      </c>
      <c r="C14" s="31" t="s">
        <v>54</v>
      </c>
      <c r="D14" s="19">
        <v>397.44</v>
      </c>
      <c r="E14" s="19">
        <v>397.44</v>
      </c>
      <c r="F14" s="40">
        <v>0</v>
      </c>
      <c r="G14" s="33">
        <v>634.82000000000005</v>
      </c>
      <c r="H14" s="33">
        <v>1247.6199999999999</v>
      </c>
      <c r="I14" s="37" t="s">
        <v>49</v>
      </c>
      <c r="J14" s="5" t="s">
        <v>50</v>
      </c>
      <c r="K14" s="21" t="s">
        <v>18</v>
      </c>
      <c r="L14" s="45" t="s">
        <v>53</v>
      </c>
    </row>
    <row r="15" spans="1:14" s="35" customFormat="1" ht="24.95" customHeight="1" x14ac:dyDescent="0.2">
      <c r="A15" s="5">
        <v>42818</v>
      </c>
      <c r="B15" s="19">
        <v>463.2</v>
      </c>
      <c r="C15" s="31" t="s">
        <v>55</v>
      </c>
      <c r="D15" s="19">
        <v>463.2</v>
      </c>
      <c r="E15" s="19">
        <v>463.2</v>
      </c>
      <c r="F15" s="40">
        <v>0</v>
      </c>
      <c r="G15" s="33">
        <v>634.82000000000005</v>
      </c>
      <c r="H15" s="33">
        <v>1247.6199999999999</v>
      </c>
      <c r="I15" s="37" t="s">
        <v>52</v>
      </c>
      <c r="J15" s="5" t="s">
        <v>50</v>
      </c>
      <c r="K15" s="21" t="s">
        <v>18</v>
      </c>
      <c r="L15" s="45"/>
    </row>
    <row r="16" spans="1:14" s="35" customFormat="1" ht="24.95" customHeight="1" x14ac:dyDescent="0.2">
      <c r="A16" s="5">
        <v>42818</v>
      </c>
      <c r="B16" s="19">
        <v>500</v>
      </c>
      <c r="C16" s="41" t="s">
        <v>46</v>
      </c>
      <c r="D16" s="19">
        <v>507.22</v>
      </c>
      <c r="E16" s="19">
        <v>7.22</v>
      </c>
      <c r="F16" s="40">
        <v>0</v>
      </c>
      <c r="G16" s="33">
        <v>0</v>
      </c>
      <c r="H16" s="33">
        <v>2343.38</v>
      </c>
      <c r="I16" s="42" t="s">
        <v>45</v>
      </c>
      <c r="J16" s="5">
        <v>42818</v>
      </c>
      <c r="K16" s="21" t="s">
        <v>17</v>
      </c>
      <c r="L16" s="24" t="s">
        <v>44</v>
      </c>
    </row>
    <row r="17" spans="1:16" s="35" customFormat="1" ht="24.95" customHeight="1" x14ac:dyDescent="0.2">
      <c r="A17" s="5">
        <v>42823</v>
      </c>
      <c r="B17" s="19">
        <v>500</v>
      </c>
      <c r="C17" s="31" t="s">
        <v>48</v>
      </c>
      <c r="D17" s="19">
        <v>543.29999999999995</v>
      </c>
      <c r="E17" s="19">
        <v>43.3</v>
      </c>
      <c r="F17" s="40">
        <v>0</v>
      </c>
      <c r="G17" s="33">
        <v>0</v>
      </c>
      <c r="H17" s="33">
        <f>977.33+1543.02</f>
        <v>2520.35</v>
      </c>
      <c r="I17" s="42" t="s">
        <v>57</v>
      </c>
      <c r="J17" s="5">
        <v>42823</v>
      </c>
      <c r="K17" s="21" t="s">
        <v>17</v>
      </c>
      <c r="L17" s="29" t="s">
        <v>56</v>
      </c>
    </row>
    <row r="18" spans="1:16" s="35" customFormat="1" ht="24.95" customHeight="1" x14ac:dyDescent="0.2">
      <c r="A18" s="5">
        <v>42824</v>
      </c>
      <c r="B18" s="19">
        <v>500</v>
      </c>
      <c r="C18" s="31" t="s">
        <v>51</v>
      </c>
      <c r="D18" s="19">
        <v>503.57</v>
      </c>
      <c r="E18" s="19">
        <v>3.57</v>
      </c>
      <c r="F18" s="40">
        <v>0</v>
      </c>
      <c r="G18" s="33">
        <v>149</v>
      </c>
      <c r="H18" s="33">
        <v>0</v>
      </c>
      <c r="I18" s="37" t="s">
        <v>25</v>
      </c>
      <c r="J18" s="5" t="s">
        <v>60</v>
      </c>
      <c r="K18" s="20" t="s">
        <v>59</v>
      </c>
      <c r="L18" s="29" t="s">
        <v>58</v>
      </c>
    </row>
    <row r="19" spans="1:16" s="35" customFormat="1" ht="24.95" customHeight="1" x14ac:dyDescent="0.2">
      <c r="A19" s="5">
        <v>42853</v>
      </c>
      <c r="B19" s="19">
        <v>600</v>
      </c>
      <c r="C19" s="31" t="s">
        <v>62</v>
      </c>
      <c r="D19" s="19">
        <v>528.39</v>
      </c>
      <c r="E19" s="19">
        <v>0</v>
      </c>
      <c r="F19" s="40">
        <f>B19-D19</f>
        <v>71.610000000000014</v>
      </c>
      <c r="G19" s="33">
        <v>149</v>
      </c>
      <c r="H19" s="33">
        <v>0</v>
      </c>
      <c r="I19" s="37" t="s">
        <v>25</v>
      </c>
      <c r="J19" s="5" t="s">
        <v>61</v>
      </c>
      <c r="K19" s="20" t="s">
        <v>59</v>
      </c>
      <c r="L19" s="29" t="s">
        <v>66</v>
      </c>
    </row>
    <row r="20" spans="1:16" s="35" customFormat="1" ht="24.95" customHeight="1" x14ac:dyDescent="0.2">
      <c r="A20" s="5">
        <v>42870</v>
      </c>
      <c r="B20" s="19">
        <v>600</v>
      </c>
      <c r="C20" s="31" t="s">
        <v>65</v>
      </c>
      <c r="D20" s="19">
        <v>472</v>
      </c>
      <c r="E20" s="19">
        <v>0</v>
      </c>
      <c r="F20" s="40">
        <f>B20-D20</f>
        <v>128</v>
      </c>
      <c r="G20" s="33">
        <v>0</v>
      </c>
      <c r="H20" s="33">
        <f>977.33+30</f>
        <v>1007.33</v>
      </c>
      <c r="I20" s="37" t="s">
        <v>0</v>
      </c>
      <c r="J20" s="5">
        <v>42865</v>
      </c>
      <c r="K20" s="20" t="s">
        <v>17</v>
      </c>
      <c r="L20" s="29" t="s">
        <v>67</v>
      </c>
    </row>
    <row r="21" spans="1:16" s="10" customFormat="1" ht="17.25" customHeight="1" x14ac:dyDescent="0.2">
      <c r="A21" s="11" t="s">
        <v>10</v>
      </c>
      <c r="B21" s="12">
        <f>SUM(B7:B20)</f>
        <v>6063.2</v>
      </c>
      <c r="C21" s="13"/>
      <c r="D21" s="12"/>
      <c r="E21" s="12">
        <f>SUM(E7:E20)</f>
        <v>1666.99</v>
      </c>
      <c r="F21" s="12">
        <f>SUM(F7:F20)</f>
        <v>1513.35</v>
      </c>
      <c r="G21" s="12">
        <f>SUM(G7:G20)</f>
        <v>3140.59</v>
      </c>
      <c r="H21" s="12">
        <f>SUM(H7:H20)</f>
        <v>11078.56</v>
      </c>
      <c r="I21" s="22"/>
      <c r="J21" s="14"/>
      <c r="K21" s="14"/>
      <c r="M21" s="23"/>
      <c r="N21" s="15"/>
      <c r="O21" s="9"/>
      <c r="P21" s="9"/>
    </row>
    <row r="22" spans="1:16" s="10" customFormat="1" ht="24.95" customHeight="1" x14ac:dyDescent="0.2">
      <c r="A22" s="44" t="s">
        <v>13</v>
      </c>
      <c r="B22" s="44"/>
      <c r="C22" s="17"/>
      <c r="D22" s="16"/>
      <c r="E22" s="16">
        <f>B21+E21-F21</f>
        <v>6216.84</v>
      </c>
      <c r="F22" s="12"/>
      <c r="G22" s="26" t="s">
        <v>16</v>
      </c>
      <c r="H22" s="26">
        <f>G21+H21</f>
        <v>14219.15</v>
      </c>
      <c r="I22" s="18"/>
      <c r="J22" s="27" t="s">
        <v>14</v>
      </c>
      <c r="K22" s="25">
        <f>E22+H22</f>
        <v>20435.989999999998</v>
      </c>
    </row>
    <row r="24" spans="1:16" ht="24" customHeight="1" x14ac:dyDescent="0.2"/>
    <row r="26" spans="1:16" ht="15.75" x14ac:dyDescent="0.25">
      <c r="H26" s="28"/>
    </row>
  </sheetData>
  <mergeCells count="5">
    <mergeCell ref="A1:L2"/>
    <mergeCell ref="A3:L3"/>
    <mergeCell ref="A4:L4"/>
    <mergeCell ref="A22:B22"/>
    <mergeCell ref="L14:L15"/>
  </mergeCells>
  <pageMargins left="0.511811024" right="0.511811024" top="0.78740157499999996" bottom="0.78740157499999996" header="0.31496062000000002" footer="0.31496062000000002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 &amp; Orlei</dc:creator>
  <cp:lastModifiedBy>Franciani Ribeiro</cp:lastModifiedBy>
  <cp:lastPrinted>2017-04-03T14:57:32Z</cp:lastPrinted>
  <dcterms:created xsi:type="dcterms:W3CDTF">2016-06-27T01:22:21Z</dcterms:created>
  <dcterms:modified xsi:type="dcterms:W3CDTF">2017-05-17T19:30:17Z</dcterms:modified>
</cp:coreProperties>
</file>